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defaultThemeVersion="124226"/>
  <mc:AlternateContent xmlns:mc="http://schemas.openxmlformats.org/markup-compatibility/2006">
    <mc:Choice Requires="x15">
      <x15ac:absPath xmlns:x15ac="http://schemas.microsoft.com/office/spreadsheetml/2010/11/ac" url="T:\Vrem\Решения и Постановления Округ 2025\Постановление № 470 от 15.07.2025  (Исполнение 2 квартал 2025)\"/>
    </mc:Choice>
  </mc:AlternateContent>
  <bookViews>
    <workbookView xWindow="0" yWindow="0" windowWidth="28800" windowHeight="12000"/>
  </bookViews>
  <sheets>
    <sheet name="Лист1" sheetId="1" r:id="rId1"/>
  </sheets>
  <definedNames>
    <definedName name="_xlnm.Print_Titles" localSheetId="0">Лист1!$18:$19</definedName>
  </definedNames>
  <calcPr calcId="162913"/>
</workbook>
</file>

<file path=xl/calcChain.xml><?xml version="1.0" encoding="utf-8"?>
<calcChain xmlns="http://schemas.openxmlformats.org/spreadsheetml/2006/main">
  <c r="C162" i="1" l="1"/>
  <c r="D162" i="1"/>
  <c r="D205" i="1"/>
  <c r="D155" i="1"/>
  <c r="C155" i="1"/>
  <c r="D129" i="1"/>
  <c r="C129" i="1"/>
  <c r="D117" i="1"/>
  <c r="C117" i="1"/>
  <c r="D115" i="1"/>
  <c r="C115" i="1"/>
  <c r="D74" i="1"/>
  <c r="D73" i="1" s="1"/>
  <c r="C73" i="1"/>
  <c r="D48" i="1"/>
  <c r="C48" i="1"/>
  <c r="E29" i="1" l="1"/>
  <c r="E24" i="1"/>
  <c r="E31" i="1" l="1"/>
  <c r="E203" i="1"/>
  <c r="E200" i="1"/>
  <c r="E199" i="1"/>
  <c r="E198" i="1"/>
  <c r="E197" i="1"/>
  <c r="E196" i="1"/>
  <c r="E195" i="1"/>
  <c r="E191" i="1"/>
  <c r="E189" i="1"/>
  <c r="E187" i="1"/>
  <c r="E185" i="1"/>
  <c r="E183" i="1"/>
  <c r="E179" i="1"/>
  <c r="E178" i="1"/>
  <c r="E177" i="1"/>
  <c r="E176" i="1"/>
  <c r="E175" i="1"/>
  <c r="E174" i="1"/>
  <c r="E173" i="1"/>
  <c r="E172" i="1"/>
  <c r="E171" i="1"/>
  <c r="E170" i="1"/>
  <c r="E168" i="1"/>
  <c r="E167" i="1"/>
  <c r="E166" i="1"/>
  <c r="E165" i="1"/>
  <c r="E164" i="1"/>
  <c r="E160" i="1"/>
  <c r="E158" i="1"/>
  <c r="E154" i="1"/>
  <c r="E152" i="1"/>
  <c r="E151" i="1"/>
  <c r="E150" i="1"/>
  <c r="E149" i="1"/>
  <c r="E142" i="1"/>
  <c r="E137" i="1"/>
  <c r="E135" i="1"/>
  <c r="E124" i="1"/>
  <c r="E122" i="1"/>
  <c r="E120" i="1"/>
  <c r="E112" i="1"/>
  <c r="E106" i="1"/>
  <c r="E25" i="1"/>
  <c r="E101" i="1"/>
  <c r="E97" i="1"/>
  <c r="E94" i="1"/>
  <c r="E83" i="1"/>
  <c r="E81" i="1"/>
  <c r="E78" i="1"/>
  <c r="E72" i="1"/>
  <c r="E70" i="1"/>
  <c r="E68" i="1"/>
  <c r="E64" i="1"/>
  <c r="E61" i="1"/>
  <c r="E59" i="1"/>
  <c r="E56" i="1"/>
  <c r="E53" i="1"/>
  <c r="E47" i="1"/>
  <c r="E45" i="1"/>
  <c r="E41" i="1"/>
  <c r="E39" i="1"/>
  <c r="E37" i="1"/>
  <c r="E35" i="1"/>
  <c r="E28" i="1"/>
  <c r="E27" i="1"/>
  <c r="E26" i="1"/>
  <c r="E23" i="1"/>
  <c r="D204" i="1"/>
  <c r="C205" i="1"/>
  <c r="C204" i="1" s="1"/>
  <c r="D139" i="1"/>
  <c r="C139" i="1"/>
  <c r="D132" i="1"/>
  <c r="D131" i="1" s="1"/>
  <c r="C132" i="1"/>
  <c r="C131" i="1" s="1"/>
  <c r="D22" i="1"/>
  <c r="C22" i="1"/>
  <c r="D193" i="1"/>
  <c r="C193" i="1"/>
  <c r="D147" i="1"/>
  <c r="C147" i="1"/>
  <c r="D202" i="1"/>
  <c r="D201" i="1" s="1"/>
  <c r="C202" i="1"/>
  <c r="C201" i="1" s="1"/>
  <c r="E193" i="1" l="1"/>
  <c r="E162" i="1"/>
  <c r="E201" i="1"/>
  <c r="E202" i="1"/>
  <c r="E147" i="1"/>
  <c r="D161" i="1"/>
  <c r="C161" i="1"/>
  <c r="C21" i="1"/>
  <c r="C121" i="1"/>
  <c r="D103" i="1"/>
  <c r="C103" i="1"/>
  <c r="C102" i="1" s="1"/>
  <c r="D100" i="1"/>
  <c r="C100" i="1"/>
  <c r="D69" i="1"/>
  <c r="C69" i="1"/>
  <c r="D186" i="1"/>
  <c r="C186" i="1"/>
  <c r="D119" i="1"/>
  <c r="C119" i="1"/>
  <c r="D136" i="1"/>
  <c r="C136" i="1"/>
  <c r="C134" i="1" s="1"/>
  <c r="D159" i="1"/>
  <c r="C159" i="1"/>
  <c r="D113" i="1"/>
  <c r="C113" i="1"/>
  <c r="D88" i="1"/>
  <c r="C88" i="1"/>
  <c r="C85" i="1" s="1"/>
  <c r="C84" i="1" s="1"/>
  <c r="D141" i="1"/>
  <c r="C141" i="1"/>
  <c r="C138" i="1" s="1"/>
  <c r="D192" i="1"/>
  <c r="C192" i="1"/>
  <c r="D190" i="1"/>
  <c r="C190" i="1"/>
  <c r="D188" i="1"/>
  <c r="C188" i="1"/>
  <c r="D184" i="1"/>
  <c r="C184" i="1"/>
  <c r="D182" i="1"/>
  <c r="C182" i="1"/>
  <c r="D157" i="1"/>
  <c r="C157" i="1"/>
  <c r="D153" i="1"/>
  <c r="C153" i="1"/>
  <c r="D146" i="1"/>
  <c r="C146" i="1"/>
  <c r="D67" i="1"/>
  <c r="C67" i="1"/>
  <c r="D127" i="1"/>
  <c r="C127" i="1"/>
  <c r="D125" i="1"/>
  <c r="C125" i="1"/>
  <c r="D123" i="1"/>
  <c r="C123" i="1"/>
  <c r="D121" i="1"/>
  <c r="D111" i="1"/>
  <c r="C111" i="1"/>
  <c r="D109" i="1"/>
  <c r="C109" i="1"/>
  <c r="D105" i="1"/>
  <c r="C105" i="1"/>
  <c r="D96" i="1"/>
  <c r="C96" i="1"/>
  <c r="C95" i="1" s="1"/>
  <c r="D93" i="1"/>
  <c r="C93" i="1"/>
  <c r="C92" i="1" s="1"/>
  <c r="D82" i="1"/>
  <c r="C82" i="1"/>
  <c r="D80" i="1"/>
  <c r="C80" i="1"/>
  <c r="D77" i="1"/>
  <c r="C77" i="1"/>
  <c r="C76" i="1" s="1"/>
  <c r="D71" i="1"/>
  <c r="C71" i="1"/>
  <c r="D63" i="1"/>
  <c r="C63" i="1"/>
  <c r="C62" i="1" s="1"/>
  <c r="D52" i="1"/>
  <c r="C52" i="1"/>
  <c r="D50" i="1"/>
  <c r="C50" i="1"/>
  <c r="D40" i="1"/>
  <c r="C40" i="1"/>
  <c r="D38" i="1"/>
  <c r="C38" i="1"/>
  <c r="D36" i="1"/>
  <c r="C36" i="1"/>
  <c r="D34" i="1"/>
  <c r="C34" i="1"/>
  <c r="D46" i="1"/>
  <c r="C46" i="1"/>
  <c r="D44" i="1"/>
  <c r="C44" i="1"/>
  <c r="D58" i="1"/>
  <c r="C58" i="1"/>
  <c r="D60" i="1"/>
  <c r="D55" i="1"/>
  <c r="C60" i="1"/>
  <c r="C55" i="1"/>
  <c r="E123" i="1" l="1"/>
  <c r="C145" i="1"/>
  <c r="E146" i="1"/>
  <c r="D145" i="1"/>
  <c r="D108" i="1"/>
  <c r="D66" i="1"/>
  <c r="C66" i="1"/>
  <c r="E55" i="1"/>
  <c r="E192" i="1"/>
  <c r="E182" i="1"/>
  <c r="E46" i="1"/>
  <c r="E159" i="1"/>
  <c r="E69" i="1"/>
  <c r="E161" i="1"/>
  <c r="E71" i="1"/>
  <c r="E111" i="1"/>
  <c r="E121" i="1"/>
  <c r="E40" i="1"/>
  <c r="E157" i="1"/>
  <c r="E190" i="1"/>
  <c r="E186" i="1"/>
  <c r="E153" i="1"/>
  <c r="E188" i="1"/>
  <c r="E184" i="1"/>
  <c r="E58" i="1"/>
  <c r="E36" i="1"/>
  <c r="E52" i="1"/>
  <c r="E80" i="1"/>
  <c r="E105" i="1"/>
  <c r="E60" i="1"/>
  <c r="E34" i="1"/>
  <c r="D85" i="1"/>
  <c r="D84" i="1" s="1"/>
  <c r="E100" i="1"/>
  <c r="D134" i="1"/>
  <c r="E136" i="1"/>
  <c r="D95" i="1"/>
  <c r="E95" i="1" s="1"/>
  <c r="E96" i="1"/>
  <c r="E67" i="1"/>
  <c r="D76" i="1"/>
  <c r="E76" i="1" s="1"/>
  <c r="E77" i="1"/>
  <c r="D92" i="1"/>
  <c r="E92" i="1" s="1"/>
  <c r="E93" i="1"/>
  <c r="D102" i="1"/>
  <c r="D62" i="1"/>
  <c r="E62" i="1" s="1"/>
  <c r="E63" i="1"/>
  <c r="E44" i="1"/>
  <c r="E38" i="1"/>
  <c r="E82" i="1"/>
  <c r="E119" i="1"/>
  <c r="D138" i="1"/>
  <c r="E138" i="1" s="1"/>
  <c r="E141" i="1"/>
  <c r="C181" i="1"/>
  <c r="D181" i="1"/>
  <c r="D33" i="1"/>
  <c r="D21" i="1"/>
  <c r="E21" i="1" s="1"/>
  <c r="E22" i="1"/>
  <c r="C33" i="1"/>
  <c r="C32" i="1" s="1"/>
  <c r="D79" i="1"/>
  <c r="C99" i="1"/>
  <c r="C98" i="1" s="1"/>
  <c r="C57" i="1"/>
  <c r="C54" i="1" s="1"/>
  <c r="D57" i="1"/>
  <c r="C43" i="1"/>
  <c r="C42" i="1" s="1"/>
  <c r="D43" i="1"/>
  <c r="D42" i="1" s="1"/>
  <c r="C79" i="1"/>
  <c r="C91" i="1"/>
  <c r="C108" i="1"/>
  <c r="C107" i="1" s="1"/>
  <c r="E134" i="1" l="1"/>
  <c r="D107" i="1"/>
  <c r="E107" i="1" s="1"/>
  <c r="C65" i="1"/>
  <c r="C20" i="1" s="1"/>
  <c r="E79" i="1"/>
  <c r="E181" i="1"/>
  <c r="E145" i="1"/>
  <c r="E108" i="1"/>
  <c r="E42" i="1"/>
  <c r="E43" i="1"/>
  <c r="D32" i="1"/>
  <c r="E32" i="1" s="1"/>
  <c r="E33" i="1"/>
  <c r="D91" i="1"/>
  <c r="E91" i="1" s="1"/>
  <c r="E66" i="1"/>
  <c r="D54" i="1"/>
  <c r="E54" i="1" s="1"/>
  <c r="E57" i="1"/>
  <c r="D99" i="1"/>
  <c r="C144" i="1"/>
  <c r="C143" i="1" s="1"/>
  <c r="D144" i="1"/>
  <c r="D65" i="1"/>
  <c r="E65" i="1" l="1"/>
  <c r="D143" i="1"/>
  <c r="E143" i="1" s="1"/>
  <c r="E144" i="1"/>
  <c r="D98" i="1"/>
  <c r="E98" i="1" s="1"/>
  <c r="E99" i="1"/>
  <c r="C208" i="1"/>
  <c r="D20" i="1" l="1"/>
  <c r="E20" i="1" s="1"/>
  <c r="D208" i="1" l="1"/>
  <c r="E208" i="1" s="1"/>
</calcChain>
</file>

<file path=xl/sharedStrings.xml><?xml version="1.0" encoding="utf-8"?>
<sst xmlns="http://schemas.openxmlformats.org/spreadsheetml/2006/main" count="406" uniqueCount="363">
  <si>
    <t>Код бюджетной классификации Российской Федерации</t>
  </si>
  <si>
    <t>Налог на доходы физических лиц</t>
  </si>
  <si>
    <t>Единый сельскохозяйственный налог</t>
  </si>
  <si>
    <t>ИТОГО ДОХОДОВ</t>
  </si>
  <si>
    <t>БЕЗВОЗМЕЗДНЫЕ ПОСТУПЛЕНИЯ</t>
  </si>
  <si>
    <t>Наименование дохода</t>
  </si>
  <si>
    <t>000 1 01 02010 01 0000 110</t>
  </si>
  <si>
    <t>НАЛОГОВЫЕ И НЕНАЛОГОВЫЕ ДОХОДЫ</t>
  </si>
  <si>
    <t>000 1 00 00000 00 0000 000</t>
  </si>
  <si>
    <t>000 1 01 00000 00 0000 000</t>
  </si>
  <si>
    <t>000 1 01 02000 01 0000 110</t>
  </si>
  <si>
    <t>000 1 05 00000 00 0000 000</t>
  </si>
  <si>
    <t>000 1 05 03000 01 0000 110</t>
  </si>
  <si>
    <t>000 1 08 00000 00 0000 000</t>
  </si>
  <si>
    <t>000 1 11 00000 00 0000 000</t>
  </si>
  <si>
    <t>000 1 12 00000 00 0000 000</t>
  </si>
  <si>
    <t>000 1 13 00000 00 0000 000</t>
  </si>
  <si>
    <t>000 1 14 00000 00 0000 000</t>
  </si>
  <si>
    <t>000 1 16 00000 00 0000 000</t>
  </si>
  <si>
    <t>000 2 00 00000 00 0000 000</t>
  </si>
  <si>
    <t>000 1 01 02020 01 0000 110</t>
  </si>
  <si>
    <t>000 1 12 01010 01 0000 120</t>
  </si>
  <si>
    <t>000 1 12 01030 01 0000 120</t>
  </si>
  <si>
    <t>000 1 12 01040 01 0000 120</t>
  </si>
  <si>
    <t>Плата за сбросы загрязняющих веществ в водные объекты</t>
  </si>
  <si>
    <t>Плата за размещение отходов производства и потребления</t>
  </si>
  <si>
    <t>000 1 01 02030 01 0000 110</t>
  </si>
  <si>
    <t>Плата за выбросы загрязняющих веществ в атмосферный воздух стационарными объектами</t>
  </si>
  <si>
    <t>000 1 03 02000 01 0000 110</t>
  </si>
  <si>
    <t>Акцизы по подакцизным товарам (продукции), производимым на территории Российской Федерации</t>
  </si>
  <si>
    <t>000 1 17 00000 00 0000 000</t>
  </si>
  <si>
    <t>Субвенции бюджетам бюджетной системы Российской Федерации</t>
  </si>
  <si>
    <t>000 1 06 00000 00 0000 000</t>
  </si>
  <si>
    <t>000 1 06 01000 00 0000 110</t>
  </si>
  <si>
    <t>Налог на имущество физических лиц</t>
  </si>
  <si>
    <t>000 1 06 06000 00 0000 110</t>
  </si>
  <si>
    <t>Земельный налог</t>
  </si>
  <si>
    <t>000 1 06 06030 00 0000 110</t>
  </si>
  <si>
    <t>Земельный налог с организаций</t>
  </si>
  <si>
    <t>000 1 06 06040 00 0000 110</t>
  </si>
  <si>
    <t>Земельный налог с физических лиц</t>
  </si>
  <si>
    <t>000 2 02 00000 00 0000 000</t>
  </si>
  <si>
    <t>000 1 12 01041 01 0000 120</t>
  </si>
  <si>
    <t xml:space="preserve">Плата за размещение отходов производства </t>
  </si>
  <si>
    <t>Субсидии бюджетам бюджетной системы Российской Федерации (межбюджетные субсидии)</t>
  </si>
  <si>
    <t>000 2 02 20000 00 0000 150</t>
  </si>
  <si>
    <t>000 2 02 30000 00 0000 150</t>
  </si>
  <si>
    <t>000 1 16 01053 01 0000 140</t>
  </si>
  <si>
    <t>000 1 16 01063 01 0000 140</t>
  </si>
  <si>
    <t>000 1 16 01073 01 0000 140</t>
  </si>
  <si>
    <t>000 1 16 01203 01 0000 140</t>
  </si>
  <si>
    <t>000 1 16 01153 01 0000 140</t>
  </si>
  <si>
    <t>000 1 16 01173 01 0000 140</t>
  </si>
  <si>
    <t>000 1 16 01193 01 0000 140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</si>
  <si>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</si>
  <si>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000 1 08 03010 01 0000 110</t>
  </si>
  <si>
    <t>000 1 03 02231 01 0000 110</t>
  </si>
  <si>
    <t>000 1 03 02241 01 0000 110</t>
  </si>
  <si>
    <t>000 1 03 02251 01 0000 110</t>
  </si>
  <si>
    <t>000 1 03 02261 01 0000 110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</si>
  <si>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</si>
  <si>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</si>
  <si>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</si>
  <si>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</si>
  <si>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</si>
  <si>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</si>
  <si>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Инициативные платежи</t>
  </si>
  <si>
    <t>000 1 17 15000 00 0000 150</t>
  </si>
  <si>
    <t>000 1 01 02080 01 0000 110</t>
  </si>
  <si>
    <t>000 1 05 01000 00 0000 110</t>
  </si>
  <si>
    <t>Налог, взимаемый в связи с применением упрощенной системы налогообложения</t>
  </si>
  <si>
    <t>000 1 05 01010 01 0000 110</t>
  </si>
  <si>
    <t>Налог, взимаемый с налогоплательщиков, выбравших в качестве объекта налогообложения доходы</t>
  </si>
  <si>
    <t>000 1 05 01011 01 0000 110</t>
  </si>
  <si>
    <t>000 1 05 01020 01 0000 110</t>
  </si>
  <si>
    <t>Налог, взимаемый с налогоплательщиков, выбравших в качестве объекта налогообложения доходы, уменьшенные на величину расходов</t>
  </si>
  <si>
    <t>000 1 05 01021 01 0000 110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</si>
  <si>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</si>
  <si>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НАЛОГИ НА ПРИБЫЛЬ, ДОХОДЫ</t>
  </si>
  <si>
    <t>000 1 03 00000 00 0000 000</t>
  </si>
  <si>
    <t>НАЛОГИ НА ТОВАРЫ (РАБОТЫ, УСЛУГИ), РЕАЛИЗУЕМЫЕ НА ТЕРРИТОРИИ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</si>
  <si>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</si>
  <si>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000 1 03 02230 01 0000 110</t>
  </si>
  <si>
    <t>000 1 03 02240 01 0000 110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</si>
  <si>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</si>
  <si>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</si>
  <si>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</si>
  <si>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</si>
  <si>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</si>
  <si>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НАЛОГИ НА СОВОКУПНЫЙ ДОХОД</t>
  </si>
  <si>
    <t>000 1 05 03010 01 0000 110</t>
  </si>
  <si>
    <t>000 1 05 04000 02 0000 110</t>
  </si>
  <si>
    <t>Налог, взимаемый в связи с применением патентной системы налогообложения</t>
  </si>
  <si>
    <t>НАЛОГИ НА ИМУЩЕСТВО</t>
  </si>
  <si>
    <t>ГОСУДАРСТВЕННАЯ ПОШЛИНА</t>
  </si>
  <si>
    <t>000 1 08 03000 01 0000 110</t>
  </si>
  <si>
    <t>Государственная пошлина по делам, рассматриваемым в судах общей юрисдикции, мировыми судьями</t>
  </si>
  <si>
    <t xml:space="preserve">ДОХОДЫ ОТ ИСПОЛЬЗОВАНИЯ ИМУЩЕСТВА, НАХОДЯЩЕГОСЯ В ГОСУДАРСТВЕННОЙ И МУНИЦИПАЛЬНОЙ СОБСТВЕННОСТИ
</t>
  </si>
  <si>
    <t>000 1 11 05000 00 0000 120</t>
  </si>
  <si>
    <t>000 1 11 05010 00 0000 120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</si>
  <si>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</si>
  <si>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</si>
  <si>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000 1 11 05070 00 0000 120</t>
  </si>
  <si>
    <t>Доходы от сдачи в аренду имущества, составляющего государственную (муниципальную) казну (за исключением земельных участков)</t>
  </si>
  <si>
    <t>000 1 11 07000 00 0000 120</t>
  </si>
  <si>
    <t>000 1 11 07010 00 0000 120</t>
  </si>
  <si>
    <t>Платежи от государственных и муниципальных унитарных предприятий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</si>
  <si>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</si>
  <si>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000 1 11 09000 00 0000 120</t>
  </si>
  <si>
    <t>000 1 11 09040 00 0000 120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</si>
  <si>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</si>
  <si>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</si>
  <si>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</si>
  <si>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</si>
  <si>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ПЛАТЕЖИ ПРИ ПОЛЬЗОВАНИИ ПРИРОДНЫМИ РЕСУРСАМИ</t>
  </si>
  <si>
    <t>000 1 12 01000 01 0000 120</t>
  </si>
  <si>
    <t>Плата за негативное воздействие на окружающую среду</t>
  </si>
  <si>
    <t>ДОХОДЫ ОТ ОКАЗАНИЯ ПЛАТНЫХ УСЛУГ И КОМПЕНСАЦИИ ЗАТРАТ ГОСУДАРСТВА</t>
  </si>
  <si>
    <t>000 1 13 01000 00 0000 130</t>
  </si>
  <si>
    <t>000 1 13 01990 00 0000 130</t>
  </si>
  <si>
    <t>Доходы от оказания платных услуг (работ)</t>
  </si>
  <si>
    <t>Прочие доходы от оказания платных услуг (работ)</t>
  </si>
  <si>
    <t>000 1 13 02060 00 0000 130</t>
  </si>
  <si>
    <t>000 1 13 02000 00 0000 130</t>
  </si>
  <si>
    <t>Доходы от компенсации затрат государства</t>
  </si>
  <si>
    <t>Доходы, поступающие в порядке возмещения расходов, понесенных в связи с эксплуатацией имущества</t>
  </si>
  <si>
    <t>ДОХОДЫ ОТ ПРОДАЖИ МАТЕРИАЛЬНЫХ И НЕМАТЕРИАЛЬНЫХ АКТИВОВ</t>
  </si>
  <si>
    <t>Доходы от приватизации имущества, находящегося в государственной и муниципальной собственности</t>
  </si>
  <si>
    <t>000 1 14 13000 00 0000 000</t>
  </si>
  <si>
    <t>ШТРАФЫ, САНКЦИИ, ВОЗМЕЩЕНИЕ УЩЕРБА</t>
  </si>
  <si>
    <t>000 1 16 01000 01 0000 140</t>
  </si>
  <si>
    <t>Административные штрафы, установленные Кодексом Российской Федерации об административных правонарушениях</t>
  </si>
  <si>
    <t>000 1 16 01050 01 0000 140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</si>
  <si>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</si>
  <si>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000 1 16 01060 01 0000 140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</si>
  <si>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</si>
  <si>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000 1 16 01070 01 0000 140</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</si>
  <si>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t>
  </si>
  <si>
    <t>000 1 16 01150 01 0000 140</t>
  </si>
  <si>
    <t>000 1 16 01170 01 0000 140</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</si>
  <si>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t>
  </si>
  <si>
    <t>000 1 16 01190 01 0000 140</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</si>
  <si>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t>
  </si>
  <si>
    <t>000 1 16 01200 01 0000 140</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</si>
  <si>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t>
  </si>
  <si>
    <t>ПРОЧИЕ НЕНАЛОГОВЫЕ ДОХОДЫ</t>
  </si>
  <si>
    <t>БЕЗВОЗМЕЗДНЫЕ ПОСТУПЛЕНИЯ ОТ ДРУГИХ БЮДЖЕТОВ БЮДЖЕТНОЙ СИСТЕМЫ РОССИЙСКОЙ ФЕДЕРАЦИИ</t>
  </si>
  <si>
    <t>000 2 02 20216 00 0000 150</t>
  </si>
  <si>
    <t xml:space="preserve">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t>
  </si>
  <si>
    <t>в том числе:</t>
  </si>
  <si>
    <t xml:space="preserve"> - субсидии бюджетам на капитальный ремонт и ремонт улично-дорожной сети</t>
  </si>
  <si>
    <t xml:space="preserve"> - субсидии бюджетам на проведение мероприятий в целях обеспечения безопасности дорожного движения на автомобильных дорогах общего пользования местного значения</t>
  </si>
  <si>
    <t>000 2 02 25304 00 0000 150</t>
  </si>
  <si>
    <t xml:space="preserve"> 000 2 02 25555 00 0000 150</t>
  </si>
  <si>
    <t>000 2 02 29999 00 0000 150</t>
  </si>
  <si>
    <t xml:space="preserve">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</si>
  <si>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 xml:space="preserve">Субсидии бюджетам на реализацию программ формирования современной городской среды
</t>
  </si>
  <si>
    <t>Прочие субсидии</t>
  </si>
  <si>
    <t xml:space="preserve"> - прочие субсидии бюджетам  на создание условий для предоставления транспортных услуг населению и организацию транспортного обслуживания населения  в границах муниципального образования в части обеспечения подвоза учащихся, проживающих в сельской местности, к месту обучения и обратно</t>
  </si>
  <si>
    <t xml:space="preserve"> - прочие субсидии бюджетам на организацию отдыха детей в каникулярное время</t>
  </si>
  <si>
    <t xml:space="preserve"> - прочие субсидии бюджетам на повышение заработной платы педагогическим работникам муниципальных организаций дополнительного образования</t>
  </si>
  <si>
    <t xml:space="preserve"> - прочие субсидии бюджетам на организацию участия детей и подростков в социально значимых региональных (профориентированных, творческих, краеведческих, спортивных, благотворительных) проектах</t>
  </si>
  <si>
    <t xml:space="preserve"> - прочие субсидии  бюджетам  на поддержку редакций районных и городских газет</t>
  </si>
  <si>
    <t xml:space="preserve"> - прочие субсидии  бюджетам  на повышение заработной платы работникам муниципальных учреждений культуры Тверской области</t>
  </si>
  <si>
    <t xml:space="preserve"> - прочие субсидии  бюджетам  на организацию транспортного обслуживания населения на муниципальных маршрутах регулярных перевозок по регулируемым тарифам</t>
  </si>
  <si>
    <t>000 2 02 39999 00 0000 150</t>
  </si>
  <si>
    <t>000 2 02 30029 00 0000 150</t>
  </si>
  <si>
    <t>000 2 02 35120 00 0000 150</t>
  </si>
  <si>
    <t xml:space="preserve"> 000 2 02 35303 00 0000 150</t>
  </si>
  <si>
    <t>000 2 02 35930 00 0000 150</t>
  </si>
  <si>
    <t xml:space="preserve"> - прочие субвенции бюджетам на осуществление государственных полномочий по созданию и организации деятельности  комиссий по делам несовершеннолетних и защите их прав</t>
  </si>
  <si>
    <t xml:space="preserve"> - прочие субвенции бюджетам  на осуществление отдельных государственных полномочий в сфере осуществления дорожной деятельности</t>
  </si>
  <si>
    <t xml:space="preserve"> - прочие субвенции бюджетам на обеспечение образования</t>
  </si>
  <si>
    <t xml:space="preserve"> - прочие субвенции бюджетам  на осуществление отдельных государственных полномочий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</si>
  <si>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 прочие субвенции бюджетам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Тверской области</t>
  </si>
  <si>
    <t xml:space="preserve"> - прочие субвенции бюджетам по предоставлению компенсации  расходов на оплату жилых помещений, отопления и освещения отдельным категориям педагогических работников, проживающим и работающим в сельской местности, рабочих поселках (поселках городского типа)</t>
  </si>
  <si>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</si>
  <si>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 xml:space="preserve">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</si>
  <si>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 xml:space="preserve">Субвенции бюджетам на государственную регистрацию актов гражданского состояния
</t>
  </si>
  <si>
    <t xml:space="preserve">Прочие субвенции
</t>
  </si>
  <si>
    <t>000 1 12 01042 01 0000 120</t>
  </si>
  <si>
    <t>Плата за размещение твердых коммунальных отходов</t>
  </si>
  <si>
    <t>000 1 16 11000 01 0000 140</t>
  </si>
  <si>
    <t>Платежи, уплачиваемые в целях возмещения вреда</t>
  </si>
  <si>
    <t>000 1 16 11050 01 0000 140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</si>
  <si>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</si>
  <si>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</si>
  <si>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</si>
  <si>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</si>
  <si>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 субсидии бюджетам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</si>
  <si>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Субсидии бюджетам на подготовку проектов межевания земельных участков и на проведение кадастровых работ</t>
  </si>
  <si>
    <t xml:space="preserve"> 000 2 02 25599 00 0000 150</t>
  </si>
  <si>
    <t xml:space="preserve">000 1 01 02130 01 0000 110
</t>
  </si>
  <si>
    <t>000 1 16 01143 01 0000 140</t>
  </si>
  <si>
    <t>000 1 16 01140 01 0000 140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</si>
  <si>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</si>
  <si>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</si>
  <si>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 xml:space="preserve">000 1 16 11060 01 0000 140
</t>
  </si>
  <si>
    <t>Платежи, уплачиваемые в целях возмещения вреда, причиняемого автомобильным дорогам</t>
  </si>
  <si>
    <t xml:space="preserve">000 1 16 11064 01 0000 140
</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</si>
  <si>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</si>
  <si>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000 2 02 35179 00 0000 150
</t>
  </si>
  <si>
    <t xml:space="preserve">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</si>
  <si>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 - прочие субсидии бюджетам  на укрепление материально-технической базы муниципальных дошкольных  образовательных  организаций</t>
  </si>
  <si>
    <t xml:space="preserve"> - прочие субсидии  бюджетам  на поддержку обустройства мест массового отдыха населения (городских парков)</t>
  </si>
  <si>
    <t xml:space="preserve">Налог, взимаемый в связи с применением патентной системы налогообложения, зачисляемый в бюджеты муниципальных округов
</t>
  </si>
  <si>
    <t>000 1 05 04060 02 0000 110</t>
  </si>
  <si>
    <t xml:space="preserve">Налог на имущество физических лиц, взимаемый по ставкам, применяемым к объектам налогообложения, расположенным в границах муниципальных округов
</t>
  </si>
  <si>
    <t>000 1 06 01020 14 0000 110</t>
  </si>
  <si>
    <t xml:space="preserve">Земельный налог с организаций, обладающих земельным участком, расположенным в границах муниципальных округов
</t>
  </si>
  <si>
    <t>000 1 06 06032 14 0000 110</t>
  </si>
  <si>
    <t xml:space="preserve">Земельный налог с физических лиц, обладающих земельным участком, расположенным в границах муниципальных округов
</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</si>
  <si>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
</t>
  </si>
  <si>
    <t>000 1 11 05012 14 0000 120</t>
  </si>
  <si>
    <t xml:space="preserve">Доходы от сдачи в аренду имущества, составляющего казну муниципальных округов (за исключением земельных участков)
</t>
  </si>
  <si>
    <t>000 1 11 05074 14 0000 120</t>
  </si>
  <si>
    <t xml:space="preserve">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округами
</t>
  </si>
  <si>
    <t>000 1 11 07014 14 0000 120</t>
  </si>
  <si>
    <t xml:space="preserve">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t>
  </si>
  <si>
    <t xml:space="preserve"> 000 1 11 09044 14 0000 120</t>
  </si>
  <si>
    <t xml:space="preserve">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округов, и на землях или земельных участках, государственная собственность на которые не разграничена
</t>
  </si>
  <si>
    <t xml:space="preserve"> 000 1 11 09080 14 0000 120</t>
  </si>
  <si>
    <t xml:space="preserve">Прочие доходы от оказания платных услуг (работ) получателями средств бюджетов муниципальных округов
</t>
  </si>
  <si>
    <t>000 1 13 01994 14 0000 130</t>
  </si>
  <si>
    <t xml:space="preserve">Доходы, поступающие в порядке возмещения расходов, понесенных в связи с эксплуатацией имущества муниципальных округов
</t>
  </si>
  <si>
    <t>000 1 13 02064 14 0000 130</t>
  </si>
  <si>
    <t xml:space="preserve">Доходы от приватизации имущества, находящегося в собственности муниципальных округов, в части приватизации нефинансовых активов имущества казны
</t>
  </si>
  <si>
    <t>000 1 14 13040 14 0000 410</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</si>
  <si>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</si>
  <si>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</si>
  <si>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</si>
  <si>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 xml:space="preserve">Платежи, уплачиваемые в целях возмещения вреда, причиняемого автомобильным дорогам местного значения тяжеловесными транспортными средствами
</t>
  </si>
  <si>
    <t xml:space="preserve">Инициативные платежи, зачисляемые в бюджеты муниципальных округов
</t>
  </si>
  <si>
    <t>000 1 17 15020 14 0000 150</t>
  </si>
  <si>
    <t xml:space="preserve">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t>
  </si>
  <si>
    <t>000 2 02 20216 14 0000 150</t>
  </si>
  <si>
    <t xml:space="preserve">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</si>
  <si>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000 2 02 25304 14 0000 150</t>
  </si>
  <si>
    <t xml:space="preserve">Субсидии бюджетам муниципальных округов на реализацию программ формирования современной городской среды
</t>
  </si>
  <si>
    <t xml:space="preserve"> 000 2 02 25555 14 0000 150</t>
  </si>
  <si>
    <t xml:space="preserve">Субсидии бюджетам муниципальных округов на подготовку проектов межевания земельных участков и на проведение кадастровых работ
</t>
  </si>
  <si>
    <t xml:space="preserve"> 000 2 02 25599 14 0000 150</t>
  </si>
  <si>
    <t xml:space="preserve">Прочие субсидии бюджетам муниципальных округов
</t>
  </si>
  <si>
    <t>000 2 02 29999 14 0000 150</t>
  </si>
  <si>
    <t xml:space="preserve">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</si>
  <si>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000 2 02 30029 14 0000 150</t>
  </si>
  <si>
    <t xml:space="preserve">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</si>
  <si>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000 2 02 35120 14 0000 150</t>
  </si>
  <si>
    <t xml:space="preserve">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</si>
  <si>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000 2 02 35179 14 0000 150
</t>
  </si>
  <si>
    <t xml:space="preserve">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</si>
  <si>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 xml:space="preserve"> 000 2 02 35303 14 0000 150</t>
  </si>
  <si>
    <t xml:space="preserve">Субвенции бюджетам муниципальных округов на государственную регистрацию актов гражданского состояния
</t>
  </si>
  <si>
    <t>000 2 02 35930 14 0000 150</t>
  </si>
  <si>
    <t xml:space="preserve">Прочие субвенции бюджетам муниципальных округов
</t>
  </si>
  <si>
    <t>000 2 02 39999 14 0000 150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</si>
  <si>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</si>
  <si>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000 1 01 02022 01 0000 110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</si>
  <si>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</si>
  <si>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t>
  </si>
  <si>
    <t>000 1 01 02040 01 0000 110</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</si>
  <si>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</si>
  <si>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</si>
  <si>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 xml:space="preserve">000 1 01 02150 01 0000 110
</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</si>
  <si>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</si>
  <si>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</si>
  <si>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</si>
  <si>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000 1 14 06000 00 0000 430</t>
  </si>
  <si>
    <t>000 1 14 06010 00 0000 430</t>
  </si>
  <si>
    <t>Доходы от продажи земельных участков, государственная собственность на которые не разграничена</t>
  </si>
  <si>
    <t xml:space="preserve"> 000 1 14 06300 00 0000 430</t>
  </si>
  <si>
    <t>000 1 14 06310 00 0000 430</t>
  </si>
  <si>
    <t>000 1 11 05024 14 0000 120</t>
  </si>
  <si>
    <t xml:space="preserve">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
</t>
  </si>
  <si>
    <t xml:space="preserve">Доходы от продажи земельных участков, находящихся в государственной и муниципальной собственности
</t>
  </si>
  <si>
    <t xml:space="preserve">Доходы от продажи земельных участков, государственная собственность на которые не разграничена и которые расположены в границах муниципальных округов
</t>
  </si>
  <si>
    <t xml:space="preserve"> 000 1 14 06012 14 0000 430</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</si>
  <si>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
</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</si>
  <si>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t>
  </si>
  <si>
    <t xml:space="preserve"> 000 1 14 06312 14 0000 430</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</si>
  <si>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
</t>
  </si>
  <si>
    <t xml:space="preserve"> - прочие субсидии бюджетам на  укрепление материально-технической базы муниципальных общеобразовательных организаций</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</si>
  <si>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</si>
  <si>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</si>
  <si>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000 1 06 06042 14 0000 110</t>
  </si>
  <si>
    <t xml:space="preserve"> - прочие субсидии бюджетам на оснащение муниципальных дошкольных образовательных организаций уличными игровыми комплексами</t>
  </si>
  <si>
    <t>000 2 02 40000 00 0000 150</t>
  </si>
  <si>
    <t>Иные межбюджетные трансферты</t>
  </si>
  <si>
    <t>000 2 02 45050 00 0000 150</t>
  </si>
  <si>
    <t xml:space="preserve">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t>
  </si>
  <si>
    <t xml:space="preserve"> - субсидии бюджетам на капитальный ремонт и ремонт автомобильных дорог общего пользования местного значения с твердым покрытием до сельских населенных пунктов, не имеющих круглогодичной связи с сетью автомобильных дорог общего пользования</t>
  </si>
  <si>
    <t xml:space="preserve"> - прочие субсидии  бюджетам  на проект по поддержке местных инициатив</t>
  </si>
  <si>
    <t>000 2 02 45050 14 0000 150</t>
  </si>
  <si>
    <t xml:space="preserve">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t>
  </si>
  <si>
    <t xml:space="preserve"> -прочие субсидии бюджетам на обеспечение жилыми помещениями малоимущих многодетных семей, нуждающихся в жилых помещениях</t>
  </si>
  <si>
    <t xml:space="preserve"> -прочие субсидии бюджетам  на укрепление материально-технической базы муниципальных спортивных школ</t>
  </si>
  <si>
    <t xml:space="preserve"> -прочие субсидии бюджетам на приобретение и установку плоскостных спортивных сооружений и оборудования на плоскостные спортивные сооружения</t>
  </si>
  <si>
    <t>Приложение № 2</t>
  </si>
  <si>
    <t>к постановлению Администрации</t>
  </si>
  <si>
    <t xml:space="preserve">«Об утверждении отчета об исполнении </t>
  </si>
  <si>
    <t>Ежеквартальный отчет об исполнении доходов бюджета</t>
  </si>
  <si>
    <t xml:space="preserve"> Кашинского муниципального округа Тверской области</t>
  </si>
  <si>
    <t>Утверждено решением о бюджете, 
тыс. руб.</t>
  </si>
  <si>
    <t>Исполнено, тыс. руб.</t>
  </si>
  <si>
    <t>% исполнения к утвержден-ному бюджету</t>
  </si>
  <si>
    <t xml:space="preserve">000 1 01 02140 01 0000 110
</t>
  </si>
  <si>
    <t>000 1 16 07010 14 0000 140</t>
  </si>
  <si>
    <t>000 1 17 01040 14 0000 180</t>
  </si>
  <si>
    <t>000 2 19 00000 00 0000 000</t>
  </si>
  <si>
    <t>ВОЗВРАТ ОСТАТКОВ СУБСИДИЙ, СУБВЕНЦИЙ И ИНЫХ МЕЖБЮДЖЕТНЫХ ТРАНСФЕРТОВ, ИМЕЮЩИХ ЦЕЛЕВОЕ НАЗНАЧЕНИЕ, ПРОШЛЫХ ЛЕТ</t>
  </si>
  <si>
    <t>000 2 19 00000 14 0000 150</t>
  </si>
  <si>
    <t>000 2 19 60010 14 0000 150</t>
  </si>
  <si>
    <t>Возврат остатков субсидий, субвенций и иных межбюджетных трансфертов, имеющих целевое назначение, прошлых лет из бюджетов муниципальных округов</t>
  </si>
  <si>
    <t>Возврат прочих остатков субсидий, субвенций и иных межбюджетных трансфертов, имеющих целевое назначение, прошлых лет из бюджетов муниципальных  округов</t>
  </si>
  <si>
    <t>св.100</t>
  </si>
  <si>
    <t xml:space="preserve"> -</t>
  </si>
  <si>
    <t>св. 100</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</si>
  <si>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t>
  </si>
  <si>
    <t xml:space="preserve">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округа
</t>
  </si>
  <si>
    <t xml:space="preserve">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
</t>
  </si>
  <si>
    <t xml:space="preserve">0001 16 07010 00 0000 140
</t>
  </si>
  <si>
    <t xml:space="preserve">000 1 16 07000 00 0000 140
</t>
  </si>
  <si>
    <t xml:space="preserve">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
</t>
  </si>
  <si>
    <t xml:space="preserve">Невыясненные поступления
</t>
  </si>
  <si>
    <t xml:space="preserve">000 1 17 01000 00 0000 180
</t>
  </si>
  <si>
    <t xml:space="preserve">Невыясненные поступления, зачисляемые в бюджеты муниципальных округов
</t>
  </si>
  <si>
    <t>Кашинского муниципального округа</t>
  </si>
  <si>
    <t>бюджета Кашинского муниципального</t>
  </si>
  <si>
    <t>Тверской области</t>
  </si>
  <si>
    <t>2025 года»</t>
  </si>
  <si>
    <t xml:space="preserve"> - прочие субсидии  бюджетам  на на развитие материально-технической базы редакций районных и городских газет</t>
  </si>
  <si>
    <t>округа Тверской области за январь-июнь 2025 года»</t>
  </si>
  <si>
    <t xml:space="preserve">  за январь-июнь 2025 года</t>
  </si>
  <si>
    <t>000 1 05 02000 02 0000 110</t>
  </si>
  <si>
    <t>000 1 05 02010 02 0000 110</t>
  </si>
  <si>
    <t>Единый налог на вмененный доход для отдельных видов деятельности</t>
  </si>
  <si>
    <t xml:space="preserve">Единый налог на вменённый доход для отдельных видов </t>
  </si>
  <si>
    <t>Плата по соглашениям об установлении сервитута, заключенным органами местного самоуправления муниципальных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муниципальных округов</t>
  </si>
  <si>
    <t xml:space="preserve">000 1 11 05324 14 0000 120
</t>
  </si>
  <si>
    <t xml:space="preserve">Плата по соглашениям об установлении сервитута в отношении земельных участков после разграничения государственной собственности на землю
</t>
  </si>
  <si>
    <t xml:space="preserve">000 1 11 05320 00 0000 120
</t>
  </si>
  <si>
    <t xml:space="preserve">Плата по соглашениям об установлении сервитута в отношении земельных участков, находящихся в государственной или муниципальной собственности
</t>
  </si>
  <si>
    <t xml:space="preserve">000 1 11 05300 00 0000 120
</t>
  </si>
  <si>
    <t>000 1 16 01080 01 0000 140</t>
  </si>
  <si>
    <t>000 1 16 01083 01 0000 140</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</si>
  <si>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</si>
  <si>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t>
  </si>
  <si>
    <t xml:space="preserve">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t>
  </si>
  <si>
    <t xml:space="preserve">000 1 16 01113 01 0000 140
</t>
  </si>
  <si>
    <t xml:space="preserve">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t>
  </si>
  <si>
    <t xml:space="preserve">000 1 16 01110 01 0000 140
</t>
  </si>
  <si>
    <t xml:space="preserve">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t>
  </si>
  <si>
    <t xml:space="preserve">000 1 16 02020 02 0000 140
</t>
  </si>
  <si>
    <t xml:space="preserve">Административные штрафы, установленные законами субъектов Российской Федерации об административных правонарушениях
</t>
  </si>
  <si>
    <t xml:space="preserve">000 1 16 02000 02 0000 140
</t>
  </si>
  <si>
    <t xml:space="preserve"> -прочие субсидии бюджетам муниципальных округов (на проведение работ по восстановлению воинских захоронений)</t>
  </si>
  <si>
    <t xml:space="preserve">000 2 02 25497 00 0000 150
</t>
  </si>
  <si>
    <t xml:space="preserve">Субсидии бюджетам на реализацию мероприятий по обеспечению жильем молодых семей
</t>
  </si>
  <si>
    <t xml:space="preserve">000 2 02 25497 14 0000 150
</t>
  </si>
  <si>
    <t xml:space="preserve">Субсидии бюджетам муниципальных округов на реализацию мероприятий по обеспечению жильем молодых семей
</t>
  </si>
  <si>
    <t xml:space="preserve">Возврат остатков субсидий на подготовку проектов межевания земельных участков и на проведение кадастровых работ из бюджетов муниципальных округов
</t>
  </si>
  <si>
    <t xml:space="preserve">000 2 19 25599 14 0000 150
</t>
  </si>
  <si>
    <t xml:space="preserve">от 15.07.2025  № 470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</si>
</sst>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5" x14ac:knownFonts="1">
    <font>
      <sz val="10"/>
      <name val="Arial"/>
    </font>
    <font>
      <sz val="8"/>
      <name val="Times New Roman"/>
      <family val="1"/>
      <charset val="204"/>
    </font>
    <font>
      <sz val="10"/>
      <name val="Times New Roman"/>
      <family val="1"/>
      <charset val="204"/>
    </font>
    <font>
      <b/>
      <sz val="12"/>
      <name val="Times New Roman"/>
      <family val="1"/>
      <charset val="204"/>
    </font>
    <font>
      <sz val="9"/>
      <name val="Times New Roman"/>
      <family val="1"/>
      <charset val="204"/>
    </font>
    <font>
      <b/>
      <sz val="9"/>
      <name val="Times New Roman"/>
      <family val="1"/>
      <charset val="204"/>
    </font>
    <font>
      <sz val="11"/>
      <name val="Times New Roman"/>
      <family val="1"/>
      <charset val="204"/>
    </font>
    <font>
      <sz val="10"/>
      <name val="Arial"/>
      <family val="2"/>
      <charset val="204"/>
    </font>
    <font>
      <sz val="9"/>
      <name val="Arial"/>
      <family val="2"/>
      <charset val="204"/>
    </font>
    <font>
      <sz val="8"/>
      <name val="Arial"/>
      <family val="2"/>
      <charset val="204"/>
    </font>
    <font>
      <b/>
      <sz val="14"/>
      <name val="Times New Roman"/>
      <family val="1"/>
      <charset val="204"/>
    </font>
    <font>
      <sz val="9"/>
      <color rgb="FF000000"/>
      <name val="Times New Roman"/>
      <family val="1"/>
      <charset val="204"/>
    </font>
    <font>
      <b/>
      <sz val="9"/>
      <color rgb="FF000000"/>
      <name val="Times New Roman"/>
      <family val="1"/>
      <charset val="204"/>
    </font>
    <font>
      <b/>
      <sz val="9"/>
      <color theme="1"/>
      <name val="Times New Roman"/>
      <family val="1"/>
      <charset val="204"/>
    </font>
    <font>
      <sz val="11"/>
      <name val="Arial"/>
      <family val="2"/>
      <charset val="204"/>
    </font>
  </fonts>
  <fills count="7">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theme="0"/>
        <bgColor indexed="64"/>
      </patternFill>
    </fill>
    <fill>
      <patternFill patternType="solid">
        <fgColor theme="9" tint="0.79998168889431442"/>
        <bgColor indexed="64"/>
      </patternFill>
    </fill>
    <fill>
      <patternFill patternType="solid">
        <fgColor rgb="FFCCFFCC"/>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s>
  <cellStyleXfs count="1">
    <xf numFmtId="0" fontId="0" fillId="0" borderId="0"/>
  </cellStyleXfs>
  <cellXfs count="84">
    <xf numFmtId="0" fontId="0" fillId="0" borderId="0" xfId="0"/>
    <xf numFmtId="0" fontId="1" fillId="0" borderId="0" xfId="0" applyFont="1" applyAlignment="1">
      <alignment horizontal="left" indent="4"/>
    </xf>
    <xf numFmtId="0" fontId="2" fillId="0" borderId="0" xfId="0" applyFont="1" applyAlignment="1">
      <alignment horizontal="left" indent="4"/>
    </xf>
    <xf numFmtId="1" fontId="4" fillId="0" borderId="1" xfId="0" applyNumberFormat="1" applyFont="1" applyBorder="1" applyAlignment="1">
      <alignment horizontal="center" vertical="top" wrapText="1"/>
    </xf>
    <xf numFmtId="0" fontId="4" fillId="0" borderId="1" xfId="0" applyFont="1" applyBorder="1" applyAlignment="1">
      <alignment horizontal="justify" vertical="top" wrapText="1"/>
    </xf>
    <xf numFmtId="0" fontId="5" fillId="0" borderId="1" xfId="0" applyFont="1" applyBorder="1" applyAlignment="1">
      <alignment horizontal="justify" vertical="top" wrapText="1"/>
    </xf>
    <xf numFmtId="0" fontId="5" fillId="0" borderId="1" xfId="0" applyFont="1" applyBorder="1" applyAlignment="1">
      <alignment horizontal="center" vertical="top" wrapText="1"/>
    </xf>
    <xf numFmtId="0" fontId="4" fillId="0" borderId="1" xfId="0" applyFont="1" applyBorder="1" applyAlignment="1">
      <alignment horizontal="center" vertical="center" wrapText="1"/>
    </xf>
    <xf numFmtId="0" fontId="7" fillId="0" borderId="0" xfId="0" applyFont="1"/>
    <xf numFmtId="0" fontId="2" fillId="0" borderId="0" xfId="0" applyFont="1" applyAlignment="1">
      <alignment horizontal="center"/>
    </xf>
    <xf numFmtId="0" fontId="8" fillId="0" borderId="0" xfId="0" applyFont="1"/>
    <xf numFmtId="0" fontId="0" fillId="0" borderId="0" xfId="0" applyAlignment="1">
      <alignment horizontal="center"/>
    </xf>
    <xf numFmtId="0" fontId="3" fillId="0" borderId="0" xfId="0" applyFont="1" applyAlignment="1">
      <alignment horizontal="center"/>
    </xf>
    <xf numFmtId="0" fontId="4" fillId="0" borderId="1" xfId="0" applyNumberFormat="1" applyFont="1" applyBorder="1" applyAlignment="1">
      <alignment horizontal="justify" vertical="top" wrapText="1"/>
    </xf>
    <xf numFmtId="0" fontId="2" fillId="0" borderId="0" xfId="0" applyFont="1" applyAlignment="1">
      <alignment horizontal="right" vertical="top"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top" wrapText="1"/>
    </xf>
    <xf numFmtId="0" fontId="4" fillId="4" borderId="1" xfId="0" applyFont="1" applyFill="1" applyBorder="1" applyAlignment="1">
      <alignment horizontal="justify" vertical="top" wrapText="1"/>
    </xf>
    <xf numFmtId="49" fontId="4" fillId="4" borderId="1" xfId="0" applyNumberFormat="1" applyFont="1" applyFill="1" applyBorder="1" applyAlignment="1">
      <alignment horizontal="center" vertical="center" wrapText="1"/>
    </xf>
    <xf numFmtId="164" fontId="5" fillId="3" borderId="1" xfId="0" applyNumberFormat="1" applyFont="1" applyFill="1" applyBorder="1" applyAlignment="1">
      <alignment horizontal="center" wrapText="1"/>
    </xf>
    <xf numFmtId="164" fontId="4" fillId="0" borderId="1" xfId="0" applyNumberFormat="1" applyFont="1" applyBorder="1" applyAlignment="1">
      <alignment horizontal="center" vertical="center" wrapText="1"/>
    </xf>
    <xf numFmtId="164" fontId="5" fillId="3" borderId="1" xfId="0" applyNumberFormat="1" applyFont="1" applyFill="1" applyBorder="1" applyAlignment="1">
      <alignment horizontal="center" vertical="center" wrapText="1"/>
    </xf>
    <xf numFmtId="164" fontId="4" fillId="4" borderId="1" xfId="0" applyNumberFormat="1" applyFont="1" applyFill="1" applyBorder="1" applyAlignment="1">
      <alignment horizontal="center" vertical="center" wrapText="1"/>
    </xf>
    <xf numFmtId="49" fontId="5" fillId="0" borderId="1" xfId="0" applyNumberFormat="1" applyFont="1" applyBorder="1" applyAlignment="1">
      <alignment horizontal="justify" vertical="top" wrapText="1"/>
    </xf>
    <xf numFmtId="164" fontId="4" fillId="0" borderId="1" xfId="0" applyNumberFormat="1" applyFont="1" applyBorder="1" applyAlignment="1">
      <alignment horizontal="center" vertical="center"/>
    </xf>
    <xf numFmtId="49" fontId="5"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49" fontId="5" fillId="2" borderId="1" xfId="0" applyNumberFormat="1" applyFont="1" applyFill="1" applyBorder="1" applyAlignment="1">
      <alignment horizontal="center" vertical="center" wrapText="1"/>
    </xf>
    <xf numFmtId="49" fontId="4" fillId="4" borderId="1" xfId="0" applyNumberFormat="1" applyFont="1" applyFill="1" applyBorder="1" applyAlignment="1">
      <alignment horizontal="center" vertical="top" wrapText="1"/>
    </xf>
    <xf numFmtId="0" fontId="11" fillId="0" borderId="1" xfId="0" applyFont="1" applyBorder="1" applyAlignment="1">
      <alignment horizontal="justify" vertical="top" wrapText="1"/>
    </xf>
    <xf numFmtId="0" fontId="4" fillId="0" borderId="1" xfId="0" applyFont="1" applyBorder="1" applyAlignment="1">
      <alignment horizontal="center" vertical="center"/>
    </xf>
    <xf numFmtId="0" fontId="11" fillId="4"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12" fillId="0" borderId="1" xfId="0" applyFont="1" applyBorder="1" applyAlignment="1">
      <alignment horizontal="left" vertical="top" wrapText="1"/>
    </xf>
    <xf numFmtId="164" fontId="5" fillId="4" borderId="1" xfId="0" applyNumberFormat="1" applyFont="1" applyFill="1" applyBorder="1" applyAlignment="1">
      <alignment horizontal="center" vertical="center" wrapText="1"/>
    </xf>
    <xf numFmtId="0" fontId="5" fillId="0" borderId="1" xfId="0" applyNumberFormat="1" applyFont="1" applyBorder="1" applyAlignment="1">
      <alignment horizontal="justify" vertical="top" wrapText="1"/>
    </xf>
    <xf numFmtId="0" fontId="6" fillId="0" borderId="0" xfId="0" applyFont="1" applyAlignment="1">
      <alignment horizontal="left" vertical="top" indent="28"/>
    </xf>
    <xf numFmtId="164" fontId="5" fillId="5" borderId="1" xfId="0" applyNumberFormat="1" applyFont="1" applyFill="1" applyBorder="1" applyAlignment="1">
      <alignment horizontal="center" vertical="center" wrapText="1"/>
    </xf>
    <xf numFmtId="164" fontId="4" fillId="5" borderId="1" xfId="0" applyNumberFormat="1" applyFont="1" applyFill="1" applyBorder="1" applyAlignment="1">
      <alignment horizontal="center" vertical="center" wrapText="1"/>
    </xf>
    <xf numFmtId="0" fontId="4" fillId="0" borderId="1" xfId="0" applyFont="1" applyBorder="1" applyAlignment="1">
      <alignment vertical="top" wrapText="1"/>
    </xf>
    <xf numFmtId="49" fontId="4" fillId="4" borderId="1" xfId="0" applyNumberFormat="1" applyFont="1" applyFill="1" applyBorder="1" applyAlignment="1">
      <alignment horizontal="justify" vertical="top" wrapText="1"/>
    </xf>
    <xf numFmtId="0" fontId="4" fillId="4" borderId="1" xfId="0" applyFont="1" applyFill="1" applyBorder="1" applyAlignment="1">
      <alignment horizontal="justify" vertical="top"/>
    </xf>
    <xf numFmtId="0" fontId="5" fillId="0" borderId="1" xfId="0" applyFont="1" applyBorder="1" applyAlignment="1">
      <alignment horizontal="justify" wrapText="1"/>
    </xf>
    <xf numFmtId="0" fontId="5" fillId="2" borderId="1" xfId="0" applyFont="1" applyFill="1" applyBorder="1" applyAlignment="1">
      <alignment horizontal="justify" wrapText="1"/>
    </xf>
    <xf numFmtId="0" fontId="5" fillId="0" borderId="1" xfId="0" applyFont="1" applyFill="1" applyBorder="1" applyAlignment="1">
      <alignment horizontal="justify" wrapText="1"/>
    </xf>
    <xf numFmtId="0" fontId="11" fillId="4" borderId="1" xfId="0" applyNumberFormat="1" applyFont="1" applyFill="1" applyBorder="1" applyAlignment="1">
      <alignment horizontal="justify" vertical="top" wrapText="1"/>
    </xf>
    <xf numFmtId="0" fontId="5" fillId="0" borderId="1" xfId="0" applyFont="1" applyFill="1" applyBorder="1" applyAlignment="1">
      <alignment horizontal="justify" vertical="top" wrapText="1"/>
    </xf>
    <xf numFmtId="0" fontId="11" fillId="0" borderId="1" xfId="0" applyNumberFormat="1" applyFont="1" applyBorder="1" applyAlignment="1">
      <alignment horizontal="justify" vertical="top" wrapText="1"/>
    </xf>
    <xf numFmtId="0" fontId="4" fillId="0" borderId="1" xfId="0" applyFont="1" applyBorder="1" applyAlignment="1">
      <alignment horizontal="left" vertical="top" wrapText="1"/>
    </xf>
    <xf numFmtId="0" fontId="4" fillId="4" borderId="1" xfId="0" applyFont="1" applyFill="1" applyBorder="1" applyAlignment="1">
      <alignment horizontal="center" vertical="center"/>
    </xf>
    <xf numFmtId="0" fontId="11" fillId="4" borderId="1" xfId="0" applyFont="1" applyFill="1" applyBorder="1" applyAlignment="1">
      <alignment horizontal="justify" vertical="top" wrapText="1"/>
    </xf>
    <xf numFmtId="0" fontId="6" fillId="0" borderId="0" xfId="0" applyFont="1" applyAlignment="1">
      <alignment horizontal="left" vertical="top" indent="26"/>
    </xf>
    <xf numFmtId="0" fontId="5" fillId="2" borderId="1" xfId="0" applyFont="1" applyFill="1" applyBorder="1" applyAlignment="1">
      <alignment horizontal="justify" vertical="top" wrapText="1"/>
    </xf>
    <xf numFmtId="49" fontId="5" fillId="4" borderId="1" xfId="0" applyNumberFormat="1" applyFont="1" applyFill="1" applyBorder="1" applyAlignment="1">
      <alignment horizontal="center" vertical="center" wrapText="1"/>
    </xf>
    <xf numFmtId="0" fontId="5" fillId="2" borderId="1" xfId="0" applyFont="1" applyFill="1" applyBorder="1" applyAlignment="1">
      <alignment horizontal="left" vertical="top" wrapText="1"/>
    </xf>
    <xf numFmtId="0" fontId="4" fillId="2" borderId="1" xfId="0" applyFont="1" applyFill="1" applyBorder="1" applyAlignment="1">
      <alignment vertical="top" wrapText="1"/>
    </xf>
    <xf numFmtId="0" fontId="4" fillId="4" borderId="1" xfId="0" applyFont="1" applyFill="1" applyBorder="1" applyAlignment="1">
      <alignment vertical="top" wrapText="1"/>
    </xf>
    <xf numFmtId="0" fontId="4" fillId="4" borderId="1" xfId="0" applyFont="1" applyFill="1" applyBorder="1" applyAlignment="1">
      <alignment horizontal="left" vertical="top" wrapText="1"/>
    </xf>
    <xf numFmtId="0" fontId="9" fillId="0" borderId="3" xfId="0" applyFont="1" applyBorder="1"/>
    <xf numFmtId="0" fontId="0" fillId="0" borderId="2" xfId="0" applyBorder="1"/>
    <xf numFmtId="164" fontId="5" fillId="6"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12" fillId="0" borderId="1" xfId="0" applyFont="1" applyBorder="1" applyAlignment="1">
      <alignment horizontal="justify" vertical="top" wrapText="1"/>
    </xf>
    <xf numFmtId="0" fontId="4" fillId="0" borderId="1" xfId="0" applyNumberFormat="1" applyFont="1" applyFill="1" applyBorder="1" applyAlignment="1">
      <alignment horizontal="center" vertical="center" wrapText="1"/>
    </xf>
    <xf numFmtId="164" fontId="4" fillId="5" borderId="1" xfId="0" applyNumberFormat="1" applyFont="1" applyFill="1" applyBorder="1" applyAlignment="1">
      <alignment horizontal="center" vertical="center"/>
    </xf>
    <xf numFmtId="164" fontId="4" fillId="6" borderId="1"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11" fillId="0" borderId="1" xfId="0" applyFont="1" applyFill="1" applyBorder="1" applyAlignment="1">
      <alignment horizontal="center" vertical="center" wrapText="1"/>
    </xf>
    <xf numFmtId="0" fontId="11" fillId="0" borderId="1" xfId="0" applyFont="1" applyFill="1" applyBorder="1" applyAlignment="1">
      <alignment horizontal="justify" vertical="top" wrapText="1"/>
    </xf>
    <xf numFmtId="164" fontId="4" fillId="4" borderId="1" xfId="0" applyNumberFormat="1" applyFont="1" applyFill="1" applyBorder="1" applyAlignment="1">
      <alignment horizontal="justify" vertical="top" wrapText="1"/>
    </xf>
    <xf numFmtId="0" fontId="4" fillId="4" borderId="1" xfId="0" applyNumberFormat="1" applyFont="1" applyFill="1" applyBorder="1" applyAlignment="1">
      <alignment horizontal="justify" vertical="top" wrapText="1"/>
    </xf>
    <xf numFmtId="0" fontId="12" fillId="4" borderId="1" xfId="0" applyFont="1" applyFill="1" applyBorder="1" applyAlignment="1">
      <alignment horizontal="center" vertical="center" wrapText="1"/>
    </xf>
    <xf numFmtId="0" fontId="13" fillId="4" borderId="1" xfId="0" applyFont="1" applyFill="1" applyBorder="1" applyAlignment="1" applyProtection="1">
      <alignment horizontal="center" vertical="center"/>
      <protection locked="0"/>
    </xf>
    <xf numFmtId="0" fontId="10" fillId="0" borderId="0" xfId="0" applyFont="1" applyAlignment="1">
      <alignment horizontal="center"/>
    </xf>
    <xf numFmtId="49" fontId="5" fillId="0" borderId="1" xfId="0" applyNumberFormat="1" applyFont="1" applyBorder="1" applyAlignment="1">
      <alignment horizontal="center" vertical="top" wrapText="1"/>
    </xf>
    <xf numFmtId="49" fontId="4" fillId="0" borderId="1" xfId="0" applyNumberFormat="1" applyFont="1" applyBorder="1" applyAlignment="1">
      <alignment horizontal="center" vertical="top" wrapText="1"/>
    </xf>
    <xf numFmtId="0" fontId="5" fillId="4" borderId="1" xfId="0" applyFont="1" applyFill="1" applyBorder="1" applyAlignment="1">
      <alignment horizontal="justify" vertical="top" wrapText="1"/>
    </xf>
    <xf numFmtId="0" fontId="2" fillId="0" borderId="0" xfId="0" applyFont="1" applyAlignment="1">
      <alignment horizontal="right" vertical="top" wrapText="1"/>
    </xf>
    <xf numFmtId="0" fontId="10" fillId="0" borderId="0" xfId="0" applyFont="1" applyAlignment="1">
      <alignment horizontal="center"/>
    </xf>
    <xf numFmtId="0" fontId="6" fillId="0" borderId="0" xfId="0" applyFont="1" applyAlignment="1">
      <alignment horizontal="left" vertical="top" indent="31"/>
    </xf>
    <xf numFmtId="0" fontId="6" fillId="0" borderId="0" xfId="0" applyFont="1" applyAlignment="1">
      <alignment horizontal="left" vertical="top" wrapText="1" indent="26"/>
    </xf>
    <xf numFmtId="0" fontId="6" fillId="0" borderId="0" xfId="0" applyFont="1" applyAlignment="1">
      <alignment horizontal="left" vertical="top" indent="26"/>
    </xf>
    <xf numFmtId="0" fontId="6" fillId="0" borderId="0" xfId="0" applyFont="1" applyAlignment="1">
      <alignment horizontal="left" wrapText="1" indent="26"/>
    </xf>
    <xf numFmtId="0" fontId="14" fillId="0" borderId="0" xfId="0" applyFont="1" applyAlignment="1">
      <alignment horizontal="left" wrapText="1" indent="26"/>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8"/>
  <sheetViews>
    <sheetView tabSelected="1" topLeftCell="A2" zoomScale="126" zoomScaleNormal="126" workbookViewId="0">
      <selection activeCell="C12" sqref="C12"/>
    </sheetView>
  </sheetViews>
  <sheetFormatPr defaultRowHeight="12.75" x14ac:dyDescent="0.2"/>
  <cols>
    <col min="1" max="1" width="21.5703125" customWidth="1"/>
    <col min="2" max="2" width="55.7109375" customWidth="1"/>
    <col min="3" max="3" width="9.5703125" style="11" customWidth="1"/>
    <col min="4" max="4" width="8.7109375" style="11" customWidth="1"/>
    <col min="5" max="5" width="8.5703125" style="11" customWidth="1"/>
  </cols>
  <sheetData>
    <row r="1" spans="1:5" ht="15" hidden="1" customHeight="1" x14ac:dyDescent="0.2">
      <c r="A1" s="1"/>
      <c r="B1" s="77"/>
      <c r="C1" s="77"/>
      <c r="D1" s="14"/>
      <c r="E1" s="14"/>
    </row>
    <row r="2" spans="1:5" ht="15" x14ac:dyDescent="0.2">
      <c r="A2" s="2"/>
      <c r="B2" s="79" t="s">
        <v>297</v>
      </c>
      <c r="C2" s="79"/>
      <c r="D2" s="79"/>
      <c r="E2" s="79"/>
    </row>
    <row r="3" spans="1:5" ht="15" x14ac:dyDescent="0.2">
      <c r="A3" s="2"/>
      <c r="B3" s="80" t="s">
        <v>298</v>
      </c>
      <c r="C3" s="80"/>
      <c r="D3" s="80"/>
      <c r="E3" s="80"/>
    </row>
    <row r="4" spans="1:5" ht="15" x14ac:dyDescent="0.2">
      <c r="A4" s="2"/>
      <c r="B4" s="80" t="s">
        <v>326</v>
      </c>
      <c r="C4" s="80"/>
      <c r="D4" s="80"/>
      <c r="E4" s="80"/>
    </row>
    <row r="5" spans="1:5" ht="15" x14ac:dyDescent="0.2">
      <c r="A5" s="2"/>
      <c r="B5" s="80" t="s">
        <v>328</v>
      </c>
      <c r="C5" s="80"/>
      <c r="D5" s="80"/>
      <c r="E5" s="80"/>
    </row>
    <row r="6" spans="1:5" ht="15" x14ac:dyDescent="0.2">
      <c r="A6" s="2"/>
      <c r="B6" s="81" t="s">
        <v>362</v>
      </c>
      <c r="C6" s="81"/>
      <c r="D6" s="81"/>
      <c r="E6" s="81"/>
    </row>
    <row r="7" spans="1:5" ht="15" x14ac:dyDescent="0.2">
      <c r="A7" s="2"/>
      <c r="B7" s="81" t="s">
        <v>299</v>
      </c>
      <c r="C7" s="81"/>
      <c r="D7" s="81"/>
      <c r="E7" s="81"/>
    </row>
    <row r="8" spans="1:5" ht="15" x14ac:dyDescent="0.25">
      <c r="A8" s="2"/>
      <c r="B8" s="82" t="s">
        <v>327</v>
      </c>
      <c r="C8" s="83"/>
      <c r="D8" s="83"/>
      <c r="E8" s="83"/>
    </row>
    <row r="9" spans="1:5" ht="15" x14ac:dyDescent="0.25">
      <c r="A9" s="2"/>
      <c r="B9" s="82" t="s">
        <v>331</v>
      </c>
      <c r="C9" s="82"/>
      <c r="D9" s="82"/>
      <c r="E9" s="82"/>
    </row>
    <row r="10" spans="1:5" ht="15" x14ac:dyDescent="0.25">
      <c r="A10" s="2"/>
      <c r="B10" s="82" t="s">
        <v>329</v>
      </c>
      <c r="C10" s="83"/>
      <c r="D10" s="83"/>
      <c r="E10" s="83"/>
    </row>
    <row r="11" spans="1:5" ht="15" x14ac:dyDescent="0.2">
      <c r="A11" s="2"/>
      <c r="B11" s="51"/>
      <c r="C11" s="36"/>
      <c r="D11" s="36"/>
      <c r="E11" s="36"/>
    </row>
    <row r="12" spans="1:5" ht="15" x14ac:dyDescent="0.2">
      <c r="A12" s="2"/>
      <c r="B12" s="51"/>
      <c r="C12" s="36"/>
      <c r="D12" s="36"/>
      <c r="E12" s="36"/>
    </row>
    <row r="13" spans="1:5" ht="15" x14ac:dyDescent="0.2">
      <c r="A13" s="2"/>
      <c r="B13" s="36"/>
      <c r="C13" s="36"/>
      <c r="D13" s="36"/>
      <c r="E13" s="36"/>
    </row>
    <row r="14" spans="1:5" ht="18.75" x14ac:dyDescent="0.3">
      <c r="A14" s="78" t="s">
        <v>300</v>
      </c>
      <c r="B14" s="78"/>
      <c r="C14" s="78"/>
      <c r="D14" s="78"/>
      <c r="E14" s="78"/>
    </row>
    <row r="15" spans="1:5" ht="18.75" x14ac:dyDescent="0.3">
      <c r="A15" s="78" t="s">
        <v>301</v>
      </c>
      <c r="B15" s="78"/>
      <c r="C15" s="78"/>
      <c r="D15" s="78"/>
      <c r="E15" s="78"/>
    </row>
    <row r="16" spans="1:5" ht="18.75" x14ac:dyDescent="0.3">
      <c r="A16" s="9"/>
      <c r="B16" s="73" t="s">
        <v>332</v>
      </c>
      <c r="C16" s="9"/>
      <c r="D16" s="9"/>
      <c r="E16" s="8"/>
    </row>
    <row r="17" spans="1:5" s="8" customFormat="1" ht="25.5" customHeight="1" x14ac:dyDescent="0.25">
      <c r="A17" s="9"/>
      <c r="B17" s="12"/>
      <c r="C17" s="9"/>
      <c r="D17" s="9"/>
      <c r="E17" s="9"/>
    </row>
    <row r="18" spans="1:5" s="59" customFormat="1" ht="91.5" customHeight="1" x14ac:dyDescent="0.2">
      <c r="A18" s="7" t="s">
        <v>0</v>
      </c>
      <c r="B18" s="7" t="s">
        <v>5</v>
      </c>
      <c r="C18" s="7" t="s">
        <v>302</v>
      </c>
      <c r="D18" s="7" t="s">
        <v>303</v>
      </c>
      <c r="E18" s="7" t="s">
        <v>304</v>
      </c>
    </row>
    <row r="19" spans="1:5" s="58" customFormat="1" ht="12.75" customHeight="1" x14ac:dyDescent="0.2">
      <c r="A19" s="7">
        <v>1</v>
      </c>
      <c r="B19" s="7">
        <v>2</v>
      </c>
      <c r="C19" s="66">
        <v>3</v>
      </c>
      <c r="D19" s="66">
        <v>4</v>
      </c>
      <c r="E19" s="66">
        <v>5</v>
      </c>
    </row>
    <row r="20" spans="1:5" s="10" customFormat="1" ht="12" x14ac:dyDescent="0.2">
      <c r="A20" s="25" t="s">
        <v>8</v>
      </c>
      <c r="B20" s="5" t="s">
        <v>7</v>
      </c>
      <c r="C20" s="19">
        <f>C21+C42+C62+C65+C84+C91+C98+C107+C32+C138+C54</f>
        <v>505196.7</v>
      </c>
      <c r="D20" s="19">
        <f>D21+D32+D42+D54+D62+D65+D84+D91+D98+D107+D138</f>
        <v>233796.79999999996</v>
      </c>
      <c r="E20" s="60">
        <f t="shared" ref="E20:E83" si="0">D20/C20*100</f>
        <v>46.278370385238063</v>
      </c>
    </row>
    <row r="21" spans="1:5" s="10" customFormat="1" ht="12" x14ac:dyDescent="0.2">
      <c r="A21" s="25" t="s">
        <v>9</v>
      </c>
      <c r="B21" s="5" t="s">
        <v>78</v>
      </c>
      <c r="C21" s="21">
        <f>SUM(C22)</f>
        <v>391794.6</v>
      </c>
      <c r="D21" s="21">
        <f>SUM(D22)</f>
        <v>185407.3</v>
      </c>
      <c r="E21" s="60">
        <f t="shared" si="0"/>
        <v>47.322576676656595</v>
      </c>
    </row>
    <row r="22" spans="1:5" s="10" customFormat="1" ht="12" x14ac:dyDescent="0.2">
      <c r="A22" s="25" t="s">
        <v>10</v>
      </c>
      <c r="B22" s="5" t="s">
        <v>1</v>
      </c>
      <c r="C22" s="37">
        <f>SUM(C23:C31)</f>
        <v>391794.6</v>
      </c>
      <c r="D22" s="37">
        <f>SUM(D23:D31)</f>
        <v>185407.3</v>
      </c>
      <c r="E22" s="60">
        <f t="shared" si="0"/>
        <v>47.322576676656595</v>
      </c>
    </row>
    <row r="23" spans="1:5" s="10" customFormat="1" ht="142.5" customHeight="1" x14ac:dyDescent="0.2">
      <c r="A23" s="26" t="s">
        <v>6</v>
      </c>
      <c r="B23" s="29" t="s">
        <v>282</v>
      </c>
      <c r="C23" s="22">
        <v>381853.3</v>
      </c>
      <c r="D23" s="22">
        <v>183631.9</v>
      </c>
      <c r="E23" s="65">
        <f t="shared" si="0"/>
        <v>48.089645945183662</v>
      </c>
    </row>
    <row r="24" spans="1:5" s="10" customFormat="1" ht="108.75" customHeight="1" x14ac:dyDescent="0.2">
      <c r="A24" s="26" t="s">
        <v>20</v>
      </c>
      <c r="B24" s="4" t="s">
        <v>256</v>
      </c>
      <c r="C24" s="22">
        <v>1344.8</v>
      </c>
      <c r="D24" s="22">
        <v>221</v>
      </c>
      <c r="E24" s="65">
        <f t="shared" si="0"/>
        <v>16.43367043426532</v>
      </c>
    </row>
    <row r="25" spans="1:5" s="10" customFormat="1" ht="96" customHeight="1" x14ac:dyDescent="0.2">
      <c r="A25" s="26" t="s">
        <v>257</v>
      </c>
      <c r="B25" s="4" t="s">
        <v>258</v>
      </c>
      <c r="C25" s="22">
        <v>2.6</v>
      </c>
      <c r="D25" s="22">
        <v>0</v>
      </c>
      <c r="E25" s="65">
        <f t="shared" si="0"/>
        <v>0</v>
      </c>
    </row>
    <row r="26" spans="1:5" s="10" customFormat="1" ht="96" customHeight="1" x14ac:dyDescent="0.2">
      <c r="A26" s="26" t="s">
        <v>26</v>
      </c>
      <c r="B26" s="4" t="s">
        <v>259</v>
      </c>
      <c r="C26" s="22">
        <v>5536</v>
      </c>
      <c r="D26" s="22">
        <v>177.6</v>
      </c>
      <c r="E26" s="65">
        <f t="shared" si="0"/>
        <v>3.2080924855491326</v>
      </c>
    </row>
    <row r="27" spans="1:5" s="10" customFormat="1" ht="96" x14ac:dyDescent="0.2">
      <c r="A27" s="26" t="s">
        <v>260</v>
      </c>
      <c r="B27" s="4" t="s">
        <v>283</v>
      </c>
      <c r="C27" s="22">
        <v>339</v>
      </c>
      <c r="D27" s="22">
        <v>318.89999999999998</v>
      </c>
      <c r="E27" s="65">
        <f t="shared" si="0"/>
        <v>94.070796460176993</v>
      </c>
    </row>
    <row r="28" spans="1:5" s="10" customFormat="1" ht="297.75" customHeight="1" x14ac:dyDescent="0.2">
      <c r="A28" s="26" t="s">
        <v>68</v>
      </c>
      <c r="B28" s="29" t="s">
        <v>261</v>
      </c>
      <c r="C28" s="22">
        <v>2102.5</v>
      </c>
      <c r="D28" s="22">
        <v>745.4</v>
      </c>
      <c r="E28" s="65">
        <f t="shared" si="0"/>
        <v>35.45303210463733</v>
      </c>
    </row>
    <row r="29" spans="1:5" s="10" customFormat="1" ht="72" x14ac:dyDescent="0.2">
      <c r="A29" s="26" t="s">
        <v>192</v>
      </c>
      <c r="B29" s="47" t="s">
        <v>262</v>
      </c>
      <c r="C29" s="22">
        <v>223.4</v>
      </c>
      <c r="D29" s="22">
        <v>10.5</v>
      </c>
      <c r="E29" s="65">
        <f t="shared" si="0"/>
        <v>4.7000895255147714</v>
      </c>
    </row>
    <row r="30" spans="1:5" s="10" customFormat="1" ht="72" customHeight="1" x14ac:dyDescent="0.2">
      <c r="A30" s="26" t="s">
        <v>305</v>
      </c>
      <c r="B30" s="45" t="s">
        <v>317</v>
      </c>
      <c r="C30" s="22">
        <v>0</v>
      </c>
      <c r="D30" s="22">
        <v>193.3</v>
      </c>
      <c r="E30" s="65" t="s">
        <v>315</v>
      </c>
    </row>
    <row r="31" spans="1:5" s="10" customFormat="1" ht="204" x14ac:dyDescent="0.2">
      <c r="A31" s="26" t="s">
        <v>263</v>
      </c>
      <c r="B31" s="47" t="s">
        <v>264</v>
      </c>
      <c r="C31" s="22">
        <v>393</v>
      </c>
      <c r="D31" s="22">
        <v>108.7</v>
      </c>
      <c r="E31" s="65">
        <f t="shared" si="0"/>
        <v>27.659033078880409</v>
      </c>
    </row>
    <row r="32" spans="1:5" s="10" customFormat="1" ht="24.75" customHeight="1" x14ac:dyDescent="0.2">
      <c r="A32" s="25" t="s">
        <v>79</v>
      </c>
      <c r="B32" s="33" t="s">
        <v>80</v>
      </c>
      <c r="C32" s="21">
        <f>SUM(C33)</f>
        <v>28659.3</v>
      </c>
      <c r="D32" s="21">
        <f>SUM(D33)</f>
        <v>11941.6</v>
      </c>
      <c r="E32" s="60">
        <f t="shared" si="0"/>
        <v>41.667451752136309</v>
      </c>
    </row>
    <row r="33" spans="1:5" s="10" customFormat="1" ht="24" x14ac:dyDescent="0.2">
      <c r="A33" s="25" t="s">
        <v>28</v>
      </c>
      <c r="B33" s="5" t="s">
        <v>29</v>
      </c>
      <c r="C33" s="37">
        <f>C34+C36+C38+C40</f>
        <v>28659.3</v>
      </c>
      <c r="D33" s="37">
        <f>D34+D36+D38+D40</f>
        <v>11941.6</v>
      </c>
      <c r="E33" s="60">
        <f t="shared" si="0"/>
        <v>41.667451752136309</v>
      </c>
    </row>
    <row r="34" spans="1:5" s="10" customFormat="1" ht="51" customHeight="1" x14ac:dyDescent="0.2">
      <c r="A34" s="26" t="s">
        <v>82</v>
      </c>
      <c r="B34" s="4" t="s">
        <v>81</v>
      </c>
      <c r="C34" s="38">
        <f>C35</f>
        <v>14989.3</v>
      </c>
      <c r="D34" s="38">
        <f>D35</f>
        <v>6006.2</v>
      </c>
      <c r="E34" s="65">
        <f t="shared" si="0"/>
        <v>40.069916540465535</v>
      </c>
    </row>
    <row r="35" spans="1:5" s="10" customFormat="1" ht="71.25" customHeight="1" x14ac:dyDescent="0.2">
      <c r="A35" s="26" t="s">
        <v>56</v>
      </c>
      <c r="B35" s="4" t="s">
        <v>185</v>
      </c>
      <c r="C35" s="22">
        <v>14989.3</v>
      </c>
      <c r="D35" s="22">
        <v>6006.2</v>
      </c>
      <c r="E35" s="65">
        <f t="shared" si="0"/>
        <v>40.069916540465535</v>
      </c>
    </row>
    <row r="36" spans="1:5" s="10" customFormat="1" ht="60" customHeight="1" x14ac:dyDescent="0.2">
      <c r="A36" s="26" t="s">
        <v>83</v>
      </c>
      <c r="B36" s="13" t="s">
        <v>84</v>
      </c>
      <c r="C36" s="38">
        <f>C37</f>
        <v>67.5</v>
      </c>
      <c r="D36" s="38">
        <f>D37</f>
        <v>37</v>
      </c>
      <c r="E36" s="65">
        <f t="shared" si="0"/>
        <v>54.814814814814817</v>
      </c>
    </row>
    <row r="37" spans="1:5" s="10" customFormat="1" ht="84" customHeight="1" x14ac:dyDescent="0.2">
      <c r="A37" s="26" t="s">
        <v>57</v>
      </c>
      <c r="B37" s="13" t="s">
        <v>186</v>
      </c>
      <c r="C37" s="22">
        <v>67.5</v>
      </c>
      <c r="D37" s="22">
        <v>37</v>
      </c>
      <c r="E37" s="65">
        <f t="shared" si="0"/>
        <v>54.814814814814817</v>
      </c>
    </row>
    <row r="38" spans="1:5" s="10" customFormat="1" ht="47.25" customHeight="1" x14ac:dyDescent="0.2">
      <c r="A38" s="26" t="s">
        <v>85</v>
      </c>
      <c r="B38" s="13" t="s">
        <v>86</v>
      </c>
      <c r="C38" s="38">
        <f>C39</f>
        <v>15137.8</v>
      </c>
      <c r="D38" s="38">
        <f>D39</f>
        <v>6545.2</v>
      </c>
      <c r="E38" s="65">
        <f t="shared" si="0"/>
        <v>43.237458547477175</v>
      </c>
    </row>
    <row r="39" spans="1:5" s="10" customFormat="1" ht="71.25" customHeight="1" x14ac:dyDescent="0.2">
      <c r="A39" s="26" t="s">
        <v>58</v>
      </c>
      <c r="B39" s="4" t="s">
        <v>187</v>
      </c>
      <c r="C39" s="22">
        <v>15137.8</v>
      </c>
      <c r="D39" s="22">
        <v>6545.2</v>
      </c>
      <c r="E39" s="65">
        <f t="shared" si="0"/>
        <v>43.237458547477175</v>
      </c>
    </row>
    <row r="40" spans="1:5" s="10" customFormat="1" ht="48.75" customHeight="1" x14ac:dyDescent="0.2">
      <c r="A40" s="26" t="s">
        <v>87</v>
      </c>
      <c r="B40" s="4" t="s">
        <v>88</v>
      </c>
      <c r="C40" s="38">
        <f>C41</f>
        <v>-1535.3</v>
      </c>
      <c r="D40" s="38">
        <f>D41</f>
        <v>-646.79999999999995</v>
      </c>
      <c r="E40" s="65">
        <f t="shared" si="0"/>
        <v>42.128574220022145</v>
      </c>
    </row>
    <row r="41" spans="1:5" s="10" customFormat="1" ht="72.75" customHeight="1" x14ac:dyDescent="0.2">
      <c r="A41" s="26" t="s">
        <v>59</v>
      </c>
      <c r="B41" s="4" t="s">
        <v>188</v>
      </c>
      <c r="C41" s="22">
        <v>-1535.3</v>
      </c>
      <c r="D41" s="22">
        <v>-646.79999999999995</v>
      </c>
      <c r="E41" s="65">
        <f t="shared" si="0"/>
        <v>42.128574220022145</v>
      </c>
    </row>
    <row r="42" spans="1:5" s="10" customFormat="1" ht="12" x14ac:dyDescent="0.2">
      <c r="A42" s="25" t="s">
        <v>11</v>
      </c>
      <c r="B42" s="5" t="s">
        <v>89</v>
      </c>
      <c r="C42" s="21">
        <f>C50+C52+C43+C48</f>
        <v>25758.7</v>
      </c>
      <c r="D42" s="21">
        <f>D50+D52+D43+D48</f>
        <v>14534.9</v>
      </c>
      <c r="E42" s="60">
        <f t="shared" si="0"/>
        <v>56.427148885619225</v>
      </c>
    </row>
    <row r="43" spans="1:5" s="10" customFormat="1" ht="24" x14ac:dyDescent="0.2">
      <c r="A43" s="25" t="s">
        <v>69</v>
      </c>
      <c r="B43" s="5" t="s">
        <v>70</v>
      </c>
      <c r="C43" s="37">
        <f>C44+C46</f>
        <v>20648.7</v>
      </c>
      <c r="D43" s="37">
        <f>D44+D46</f>
        <v>10742</v>
      </c>
      <c r="E43" s="60">
        <f t="shared" si="0"/>
        <v>52.022645493420896</v>
      </c>
    </row>
    <row r="44" spans="1:5" s="10" customFormat="1" ht="24" x14ac:dyDescent="0.2">
      <c r="A44" s="67" t="s">
        <v>71</v>
      </c>
      <c r="B44" s="68" t="s">
        <v>72</v>
      </c>
      <c r="C44" s="38">
        <f>C45</f>
        <v>10290.200000000001</v>
      </c>
      <c r="D44" s="38">
        <f>D45</f>
        <v>6299.6</v>
      </c>
      <c r="E44" s="65">
        <f t="shared" si="0"/>
        <v>61.219412645040919</v>
      </c>
    </row>
    <row r="45" spans="1:5" s="10" customFormat="1" ht="24" x14ac:dyDescent="0.2">
      <c r="A45" s="67" t="s">
        <v>73</v>
      </c>
      <c r="B45" s="68" t="s">
        <v>72</v>
      </c>
      <c r="C45" s="22">
        <v>10290.200000000001</v>
      </c>
      <c r="D45" s="22">
        <v>6299.6</v>
      </c>
      <c r="E45" s="65">
        <f t="shared" si="0"/>
        <v>61.219412645040919</v>
      </c>
    </row>
    <row r="46" spans="1:5" s="10" customFormat="1" ht="24" customHeight="1" x14ac:dyDescent="0.2">
      <c r="A46" s="67" t="s">
        <v>74</v>
      </c>
      <c r="B46" s="68" t="s">
        <v>75</v>
      </c>
      <c r="C46" s="38">
        <f>C47</f>
        <v>10358.5</v>
      </c>
      <c r="D46" s="38">
        <f>D47</f>
        <v>4442.3999999999996</v>
      </c>
      <c r="E46" s="65">
        <f t="shared" si="0"/>
        <v>42.886518318289326</v>
      </c>
    </row>
    <row r="47" spans="1:5" s="10" customFormat="1" ht="48" x14ac:dyDescent="0.2">
      <c r="A47" s="67" t="s">
        <v>76</v>
      </c>
      <c r="B47" s="68" t="s">
        <v>77</v>
      </c>
      <c r="C47" s="22">
        <v>10358.5</v>
      </c>
      <c r="D47" s="22">
        <v>4442.3999999999996</v>
      </c>
      <c r="E47" s="65">
        <f t="shared" si="0"/>
        <v>42.886518318289326</v>
      </c>
    </row>
    <row r="48" spans="1:5" s="10" customFormat="1" ht="12" x14ac:dyDescent="0.2">
      <c r="A48" s="74" t="s">
        <v>333</v>
      </c>
      <c r="B48" s="5" t="s">
        <v>336</v>
      </c>
      <c r="C48" s="37">
        <f>C49</f>
        <v>0</v>
      </c>
      <c r="D48" s="37">
        <f>D49</f>
        <v>1</v>
      </c>
      <c r="E48" s="65" t="s">
        <v>315</v>
      </c>
    </row>
    <row r="49" spans="1:5" s="10" customFormat="1" ht="12" x14ac:dyDescent="0.2">
      <c r="A49" s="75" t="s">
        <v>334</v>
      </c>
      <c r="B49" s="4" t="s">
        <v>335</v>
      </c>
      <c r="C49" s="22">
        <v>0</v>
      </c>
      <c r="D49" s="22">
        <v>1</v>
      </c>
      <c r="E49" s="65" t="s">
        <v>315</v>
      </c>
    </row>
    <row r="50" spans="1:5" s="10" customFormat="1" ht="12" x14ac:dyDescent="0.2">
      <c r="A50" s="25" t="s">
        <v>12</v>
      </c>
      <c r="B50" s="5" t="s">
        <v>2</v>
      </c>
      <c r="C50" s="37">
        <f>C51</f>
        <v>50</v>
      </c>
      <c r="D50" s="37">
        <f>D51</f>
        <v>96.8</v>
      </c>
      <c r="E50" s="60" t="s">
        <v>314</v>
      </c>
    </row>
    <row r="51" spans="1:5" s="10" customFormat="1" ht="12" x14ac:dyDescent="0.2">
      <c r="A51" s="26" t="s">
        <v>90</v>
      </c>
      <c r="B51" s="4" t="s">
        <v>2</v>
      </c>
      <c r="C51" s="22">
        <v>50</v>
      </c>
      <c r="D51" s="22">
        <v>96.8</v>
      </c>
      <c r="E51" s="65" t="s">
        <v>314</v>
      </c>
    </row>
    <row r="52" spans="1:5" s="10" customFormat="1" ht="24" x14ac:dyDescent="0.2">
      <c r="A52" s="25" t="s">
        <v>91</v>
      </c>
      <c r="B52" s="5" t="s">
        <v>92</v>
      </c>
      <c r="C52" s="37">
        <f>C53</f>
        <v>5060</v>
      </c>
      <c r="D52" s="37">
        <f>D53</f>
        <v>3695.1</v>
      </c>
      <c r="E52" s="60">
        <f t="shared" si="0"/>
        <v>73.025691699604749</v>
      </c>
    </row>
    <row r="53" spans="1:5" s="10" customFormat="1" ht="24" customHeight="1" x14ac:dyDescent="0.2">
      <c r="A53" s="26" t="s">
        <v>206</v>
      </c>
      <c r="B53" s="17" t="s">
        <v>205</v>
      </c>
      <c r="C53" s="22">
        <v>5060</v>
      </c>
      <c r="D53" s="22">
        <v>3695.1</v>
      </c>
      <c r="E53" s="65">
        <f t="shared" si="0"/>
        <v>73.025691699604749</v>
      </c>
    </row>
    <row r="54" spans="1:5" s="10" customFormat="1" ht="12" x14ac:dyDescent="0.2">
      <c r="A54" s="25" t="s">
        <v>32</v>
      </c>
      <c r="B54" s="23" t="s">
        <v>93</v>
      </c>
      <c r="C54" s="21">
        <f>C55+C57</f>
        <v>36570</v>
      </c>
      <c r="D54" s="21">
        <f>D55+D57</f>
        <v>10122.6</v>
      </c>
      <c r="E54" s="60">
        <f t="shared" si="0"/>
        <v>27.680065627563579</v>
      </c>
    </row>
    <row r="55" spans="1:5" s="10" customFormat="1" ht="12" x14ac:dyDescent="0.2">
      <c r="A55" s="25" t="s">
        <v>33</v>
      </c>
      <c r="B55" s="23" t="s">
        <v>34</v>
      </c>
      <c r="C55" s="37">
        <f>C56</f>
        <v>10499</v>
      </c>
      <c r="D55" s="37">
        <f>D56</f>
        <v>1292.5</v>
      </c>
      <c r="E55" s="60">
        <f t="shared" si="0"/>
        <v>12.310696256786361</v>
      </c>
    </row>
    <row r="56" spans="1:5" s="10" customFormat="1" ht="36" customHeight="1" x14ac:dyDescent="0.2">
      <c r="A56" s="26" t="s">
        <v>208</v>
      </c>
      <c r="B56" s="40" t="s">
        <v>207</v>
      </c>
      <c r="C56" s="20">
        <v>10499</v>
      </c>
      <c r="D56" s="20">
        <v>1292.5</v>
      </c>
      <c r="E56" s="65">
        <f t="shared" si="0"/>
        <v>12.310696256786361</v>
      </c>
    </row>
    <row r="57" spans="1:5" s="10" customFormat="1" ht="12" x14ac:dyDescent="0.2">
      <c r="A57" s="25" t="s">
        <v>35</v>
      </c>
      <c r="B57" s="23" t="s">
        <v>36</v>
      </c>
      <c r="C57" s="37">
        <f>C58+C60</f>
        <v>26071</v>
      </c>
      <c r="D57" s="37">
        <f>D58+D60</f>
        <v>8830.1</v>
      </c>
      <c r="E57" s="60">
        <f t="shared" si="0"/>
        <v>33.869433470139235</v>
      </c>
    </row>
    <row r="58" spans="1:5" s="10" customFormat="1" ht="12" x14ac:dyDescent="0.2">
      <c r="A58" s="25" t="s">
        <v>37</v>
      </c>
      <c r="B58" s="23" t="s">
        <v>38</v>
      </c>
      <c r="C58" s="38">
        <f>C59</f>
        <v>14119</v>
      </c>
      <c r="D58" s="38">
        <f>D59</f>
        <v>7248.4</v>
      </c>
      <c r="E58" s="65">
        <f t="shared" si="0"/>
        <v>51.33791344996105</v>
      </c>
    </row>
    <row r="59" spans="1:5" s="10" customFormat="1" ht="24.75" customHeight="1" x14ac:dyDescent="0.2">
      <c r="A59" s="26" t="s">
        <v>210</v>
      </c>
      <c r="B59" s="40" t="s">
        <v>209</v>
      </c>
      <c r="C59" s="20">
        <v>14119</v>
      </c>
      <c r="D59" s="20">
        <v>7248.4</v>
      </c>
      <c r="E59" s="65">
        <f t="shared" si="0"/>
        <v>51.33791344996105</v>
      </c>
    </row>
    <row r="60" spans="1:5" s="10" customFormat="1" ht="12" x14ac:dyDescent="0.2">
      <c r="A60" s="25" t="s">
        <v>39</v>
      </c>
      <c r="B60" s="23" t="s">
        <v>40</v>
      </c>
      <c r="C60" s="38">
        <f>C61</f>
        <v>11952</v>
      </c>
      <c r="D60" s="38">
        <f>D61</f>
        <v>1581.7</v>
      </c>
      <c r="E60" s="65">
        <f t="shared" si="0"/>
        <v>13.233768406961177</v>
      </c>
    </row>
    <row r="61" spans="1:5" s="10" customFormat="1" ht="24" customHeight="1" x14ac:dyDescent="0.2">
      <c r="A61" s="26" t="s">
        <v>284</v>
      </c>
      <c r="B61" s="40" t="s">
        <v>211</v>
      </c>
      <c r="C61" s="20">
        <v>11952</v>
      </c>
      <c r="D61" s="20">
        <v>1581.7</v>
      </c>
      <c r="E61" s="65">
        <f t="shared" si="0"/>
        <v>13.233768406961177</v>
      </c>
    </row>
    <row r="62" spans="1:5" s="10" customFormat="1" ht="12" x14ac:dyDescent="0.2">
      <c r="A62" s="25" t="s">
        <v>13</v>
      </c>
      <c r="B62" s="5" t="s">
        <v>94</v>
      </c>
      <c r="C62" s="21">
        <f t="shared" ref="C62:D63" si="1">C63</f>
        <v>8916</v>
      </c>
      <c r="D62" s="21">
        <f t="shared" si="1"/>
        <v>3971.4</v>
      </c>
      <c r="E62" s="60">
        <f t="shared" si="0"/>
        <v>44.542395693135937</v>
      </c>
    </row>
    <row r="63" spans="1:5" s="10" customFormat="1" ht="24" x14ac:dyDescent="0.2">
      <c r="A63" s="25" t="s">
        <v>95</v>
      </c>
      <c r="B63" s="5" t="s">
        <v>96</v>
      </c>
      <c r="C63" s="37">
        <f t="shared" si="1"/>
        <v>8916</v>
      </c>
      <c r="D63" s="37">
        <f t="shared" si="1"/>
        <v>3971.4</v>
      </c>
      <c r="E63" s="60">
        <f t="shared" si="0"/>
        <v>44.542395693135937</v>
      </c>
    </row>
    <row r="64" spans="1:5" s="10" customFormat="1" ht="38.25" customHeight="1" x14ac:dyDescent="0.2">
      <c r="A64" s="26" t="s">
        <v>55</v>
      </c>
      <c r="B64" s="4" t="s">
        <v>54</v>
      </c>
      <c r="C64" s="20">
        <v>8916</v>
      </c>
      <c r="D64" s="20">
        <v>3971.4</v>
      </c>
      <c r="E64" s="65">
        <f t="shared" si="0"/>
        <v>44.542395693135937</v>
      </c>
    </row>
    <row r="65" spans="1:5" s="10" customFormat="1" ht="35.25" customHeight="1" x14ac:dyDescent="0.2">
      <c r="A65" s="25" t="s">
        <v>14</v>
      </c>
      <c r="B65" s="5" t="s">
        <v>97</v>
      </c>
      <c r="C65" s="21">
        <f>C66+C76+C79</f>
        <v>9152.7000000000007</v>
      </c>
      <c r="D65" s="21">
        <f>D66+D76+D79</f>
        <v>4317.8999999999996</v>
      </c>
      <c r="E65" s="60">
        <f t="shared" si="0"/>
        <v>47.176243075813687</v>
      </c>
    </row>
    <row r="66" spans="1:5" s="10" customFormat="1" ht="60" x14ac:dyDescent="0.2">
      <c r="A66" s="25" t="s">
        <v>98</v>
      </c>
      <c r="B66" s="35" t="s">
        <v>100</v>
      </c>
      <c r="C66" s="37">
        <f>C67+C71+C69+C73</f>
        <v>7994.4000000000005</v>
      </c>
      <c r="D66" s="37">
        <f>D67+D71+D69+D73</f>
        <v>3752</v>
      </c>
      <c r="E66" s="60">
        <f t="shared" si="0"/>
        <v>46.932852997097967</v>
      </c>
    </row>
    <row r="67" spans="1:5" s="10" customFormat="1" ht="48" x14ac:dyDescent="0.2">
      <c r="A67" s="18" t="s">
        <v>99</v>
      </c>
      <c r="B67" s="39" t="s">
        <v>101</v>
      </c>
      <c r="C67" s="38">
        <f>C68</f>
        <v>5061.6000000000004</v>
      </c>
      <c r="D67" s="38">
        <f>D68</f>
        <v>2235.3000000000002</v>
      </c>
      <c r="E67" s="65">
        <f t="shared" si="0"/>
        <v>44.161925082977717</v>
      </c>
    </row>
    <row r="68" spans="1:5" s="10" customFormat="1" ht="62.25" customHeight="1" x14ac:dyDescent="0.2">
      <c r="A68" s="18" t="s">
        <v>213</v>
      </c>
      <c r="B68" s="41" t="s">
        <v>212</v>
      </c>
      <c r="C68" s="22">
        <v>5061.6000000000004</v>
      </c>
      <c r="D68" s="22">
        <v>2235.3000000000002</v>
      </c>
      <c r="E68" s="65">
        <f t="shared" si="0"/>
        <v>44.161925082977717</v>
      </c>
    </row>
    <row r="69" spans="1:5" s="10" customFormat="1" ht="50.25" customHeight="1" x14ac:dyDescent="0.2">
      <c r="A69" s="26" t="s">
        <v>265</v>
      </c>
      <c r="B69" s="4" t="s">
        <v>266</v>
      </c>
      <c r="C69" s="38">
        <f>C70</f>
        <v>269.3</v>
      </c>
      <c r="D69" s="38">
        <f>D70</f>
        <v>68.099999999999994</v>
      </c>
      <c r="E69" s="65">
        <f t="shared" si="0"/>
        <v>25.287783141477902</v>
      </c>
    </row>
    <row r="70" spans="1:5" s="10" customFormat="1" ht="48" customHeight="1" x14ac:dyDescent="0.2">
      <c r="A70" s="18" t="s">
        <v>272</v>
      </c>
      <c r="B70" s="4" t="s">
        <v>273</v>
      </c>
      <c r="C70" s="22">
        <v>269.3</v>
      </c>
      <c r="D70" s="22">
        <v>68.099999999999994</v>
      </c>
      <c r="E70" s="65">
        <f t="shared" si="0"/>
        <v>25.287783141477902</v>
      </c>
    </row>
    <row r="71" spans="1:5" s="10" customFormat="1" ht="26.25" customHeight="1" x14ac:dyDescent="0.2">
      <c r="A71" s="26" t="s">
        <v>102</v>
      </c>
      <c r="B71" s="4" t="s">
        <v>103</v>
      </c>
      <c r="C71" s="38">
        <f>C72</f>
        <v>2663.5</v>
      </c>
      <c r="D71" s="38">
        <f>D72</f>
        <v>1445.1</v>
      </c>
      <c r="E71" s="65">
        <f t="shared" si="0"/>
        <v>54.255678618359291</v>
      </c>
    </row>
    <row r="72" spans="1:5" s="10" customFormat="1" ht="28.5" customHeight="1" x14ac:dyDescent="0.2">
      <c r="A72" s="26" t="s">
        <v>215</v>
      </c>
      <c r="B72" s="17" t="s">
        <v>214</v>
      </c>
      <c r="C72" s="22">
        <v>2663.5</v>
      </c>
      <c r="D72" s="22">
        <v>1445.1</v>
      </c>
      <c r="E72" s="65">
        <f t="shared" si="0"/>
        <v>54.255678618359291</v>
      </c>
    </row>
    <row r="73" spans="1:5" s="10" customFormat="1" ht="36" customHeight="1" x14ac:dyDescent="0.2">
      <c r="A73" s="25" t="s">
        <v>342</v>
      </c>
      <c r="B73" s="76" t="s">
        <v>341</v>
      </c>
      <c r="C73" s="37">
        <f t="shared" ref="C73:D73" si="2">C74</f>
        <v>0</v>
      </c>
      <c r="D73" s="37">
        <f t="shared" si="2"/>
        <v>3.5</v>
      </c>
      <c r="E73" s="65" t="s">
        <v>315</v>
      </c>
    </row>
    <row r="74" spans="1:5" s="10" customFormat="1" ht="28.5" customHeight="1" x14ac:dyDescent="0.2">
      <c r="A74" s="26" t="s">
        <v>340</v>
      </c>
      <c r="B74" s="17" t="s">
        <v>339</v>
      </c>
      <c r="C74" s="22">
        <v>0</v>
      </c>
      <c r="D74" s="22">
        <f>D75</f>
        <v>3.5</v>
      </c>
      <c r="E74" s="65" t="s">
        <v>315</v>
      </c>
    </row>
    <row r="75" spans="1:5" s="10" customFormat="1" ht="62.25" customHeight="1" x14ac:dyDescent="0.2">
      <c r="A75" s="26" t="s">
        <v>338</v>
      </c>
      <c r="B75" s="70" t="s">
        <v>337</v>
      </c>
      <c r="C75" s="22">
        <v>0</v>
      </c>
      <c r="D75" s="22">
        <v>3.5</v>
      </c>
      <c r="E75" s="65" t="s">
        <v>315</v>
      </c>
    </row>
    <row r="76" spans="1:5" s="10" customFormat="1" ht="13.5" customHeight="1" x14ac:dyDescent="0.2">
      <c r="A76" s="25" t="s">
        <v>104</v>
      </c>
      <c r="B76" s="5" t="s">
        <v>106</v>
      </c>
      <c r="C76" s="37">
        <f t="shared" ref="C76:D77" si="3">C77</f>
        <v>555</v>
      </c>
      <c r="D76" s="37">
        <f t="shared" si="3"/>
        <v>337.2</v>
      </c>
      <c r="E76" s="60">
        <f t="shared" si="0"/>
        <v>60.756756756756758</v>
      </c>
    </row>
    <row r="77" spans="1:5" s="10" customFormat="1" ht="36" x14ac:dyDescent="0.2">
      <c r="A77" s="26" t="s">
        <v>105</v>
      </c>
      <c r="B77" s="4" t="s">
        <v>107</v>
      </c>
      <c r="C77" s="38">
        <f t="shared" si="3"/>
        <v>555</v>
      </c>
      <c r="D77" s="38">
        <f t="shared" si="3"/>
        <v>337.2</v>
      </c>
      <c r="E77" s="65">
        <f t="shared" si="0"/>
        <v>60.756756756756758</v>
      </c>
    </row>
    <row r="78" spans="1:5" s="10" customFormat="1" ht="39" customHeight="1" x14ac:dyDescent="0.2">
      <c r="A78" s="26" t="s">
        <v>217</v>
      </c>
      <c r="B78" s="4" t="s">
        <v>216</v>
      </c>
      <c r="C78" s="20">
        <v>555</v>
      </c>
      <c r="D78" s="20">
        <v>337.2</v>
      </c>
      <c r="E78" s="65">
        <f t="shared" si="0"/>
        <v>60.756756756756758</v>
      </c>
    </row>
    <row r="79" spans="1:5" s="10" customFormat="1" ht="61.5" customHeight="1" x14ac:dyDescent="0.2">
      <c r="A79" s="25" t="s">
        <v>108</v>
      </c>
      <c r="B79" s="35" t="s">
        <v>110</v>
      </c>
      <c r="C79" s="37">
        <f>C80+C82</f>
        <v>603.29999999999995</v>
      </c>
      <c r="D79" s="37">
        <f>D80+D82</f>
        <v>228.7</v>
      </c>
      <c r="E79" s="60">
        <f t="shared" si="0"/>
        <v>37.908171722194595</v>
      </c>
    </row>
    <row r="80" spans="1:5" s="10" customFormat="1" ht="60" x14ac:dyDescent="0.2">
      <c r="A80" s="26" t="s">
        <v>109</v>
      </c>
      <c r="B80" s="13" t="s">
        <v>111</v>
      </c>
      <c r="C80" s="38">
        <f>C81</f>
        <v>480</v>
      </c>
      <c r="D80" s="38">
        <f>D81</f>
        <v>191.1</v>
      </c>
      <c r="E80" s="65">
        <f t="shared" si="0"/>
        <v>39.8125</v>
      </c>
    </row>
    <row r="81" spans="1:5" s="10" customFormat="1" ht="47.25" customHeight="1" x14ac:dyDescent="0.2">
      <c r="A81" s="30" t="s">
        <v>219</v>
      </c>
      <c r="B81" s="4" t="s">
        <v>218</v>
      </c>
      <c r="C81" s="20">
        <v>480</v>
      </c>
      <c r="D81" s="20">
        <v>191.1</v>
      </c>
      <c r="E81" s="65">
        <f t="shared" si="0"/>
        <v>39.8125</v>
      </c>
    </row>
    <row r="82" spans="1:5" s="10" customFormat="1" ht="72.75" customHeight="1" x14ac:dyDescent="0.2">
      <c r="A82" s="30" t="s">
        <v>112</v>
      </c>
      <c r="B82" s="13" t="s">
        <v>113</v>
      </c>
      <c r="C82" s="38">
        <f>C83</f>
        <v>123.3</v>
      </c>
      <c r="D82" s="38">
        <f>D83</f>
        <v>37.6</v>
      </c>
      <c r="E82" s="65">
        <f t="shared" si="0"/>
        <v>30.494728304947284</v>
      </c>
    </row>
    <row r="83" spans="1:5" s="10" customFormat="1" ht="72" customHeight="1" x14ac:dyDescent="0.2">
      <c r="A83" s="30" t="s">
        <v>221</v>
      </c>
      <c r="B83" s="13" t="s">
        <v>220</v>
      </c>
      <c r="C83" s="20">
        <v>123.3</v>
      </c>
      <c r="D83" s="20">
        <v>37.6</v>
      </c>
      <c r="E83" s="65">
        <f t="shared" si="0"/>
        <v>30.494728304947284</v>
      </c>
    </row>
    <row r="84" spans="1:5" s="10" customFormat="1" ht="12" x14ac:dyDescent="0.2">
      <c r="A84" s="25" t="s">
        <v>15</v>
      </c>
      <c r="B84" s="5" t="s">
        <v>114</v>
      </c>
      <c r="C84" s="21">
        <f>C85</f>
        <v>47.900000000000006</v>
      </c>
      <c r="D84" s="21">
        <f>D85</f>
        <v>341.09999999999997</v>
      </c>
      <c r="E84" s="60" t="s">
        <v>316</v>
      </c>
    </row>
    <row r="85" spans="1:5" s="10" customFormat="1" ht="12" x14ac:dyDescent="0.2">
      <c r="A85" s="26" t="s">
        <v>115</v>
      </c>
      <c r="B85" s="4" t="s">
        <v>116</v>
      </c>
      <c r="C85" s="38">
        <f>C86+C87+C88</f>
        <v>47.900000000000006</v>
      </c>
      <c r="D85" s="38">
        <f>D86+D87+D88</f>
        <v>341.09999999999997</v>
      </c>
      <c r="E85" s="65" t="s">
        <v>316</v>
      </c>
    </row>
    <row r="86" spans="1:5" s="10" customFormat="1" ht="24" x14ac:dyDescent="0.2">
      <c r="A86" s="26" t="s">
        <v>21</v>
      </c>
      <c r="B86" s="4" t="s">
        <v>27</v>
      </c>
      <c r="C86" s="20">
        <v>15.5</v>
      </c>
      <c r="D86" s="20">
        <v>258.39999999999998</v>
      </c>
      <c r="E86" s="65" t="s">
        <v>316</v>
      </c>
    </row>
    <row r="87" spans="1:5" s="10" customFormat="1" ht="12" x14ac:dyDescent="0.2">
      <c r="A87" s="26" t="s">
        <v>22</v>
      </c>
      <c r="B87" s="4" t="s">
        <v>24</v>
      </c>
      <c r="C87" s="20">
        <v>3.3</v>
      </c>
      <c r="D87" s="20">
        <v>6.2</v>
      </c>
      <c r="E87" s="65" t="s">
        <v>316</v>
      </c>
    </row>
    <row r="88" spans="1:5" s="10" customFormat="1" ht="12" x14ac:dyDescent="0.2">
      <c r="A88" s="26" t="s">
        <v>23</v>
      </c>
      <c r="B88" s="4" t="s">
        <v>25</v>
      </c>
      <c r="C88" s="38">
        <f>C89+C90</f>
        <v>29.1</v>
      </c>
      <c r="D88" s="38">
        <f>D89+D90</f>
        <v>76.5</v>
      </c>
      <c r="E88" s="65" t="s">
        <v>316</v>
      </c>
    </row>
    <row r="89" spans="1:5" s="10" customFormat="1" ht="12" x14ac:dyDescent="0.2">
      <c r="A89" s="26" t="s">
        <v>42</v>
      </c>
      <c r="B89" s="4" t="s">
        <v>43</v>
      </c>
      <c r="C89" s="20">
        <v>23.7</v>
      </c>
      <c r="D89" s="20">
        <v>32.6</v>
      </c>
      <c r="E89" s="65" t="s">
        <v>316</v>
      </c>
    </row>
    <row r="90" spans="1:5" s="10" customFormat="1" ht="12" x14ac:dyDescent="0.2">
      <c r="A90" s="26" t="s">
        <v>180</v>
      </c>
      <c r="B90" s="4" t="s">
        <v>181</v>
      </c>
      <c r="C90" s="20">
        <v>5.4</v>
      </c>
      <c r="D90" s="20">
        <v>43.9</v>
      </c>
      <c r="E90" s="65" t="s">
        <v>316</v>
      </c>
    </row>
    <row r="91" spans="1:5" s="10" customFormat="1" ht="24" customHeight="1" x14ac:dyDescent="0.2">
      <c r="A91" s="25" t="s">
        <v>16</v>
      </c>
      <c r="B91" s="5" t="s">
        <v>117</v>
      </c>
      <c r="C91" s="21">
        <f>C92+C95</f>
        <v>260.7</v>
      </c>
      <c r="D91" s="21">
        <f>D92+D95</f>
        <v>175.89999999999998</v>
      </c>
      <c r="E91" s="65">
        <f t="shared" ref="E91:E138" si="4">D91/C91*100</f>
        <v>67.472190257000378</v>
      </c>
    </row>
    <row r="92" spans="1:5" s="10" customFormat="1" ht="13.5" customHeight="1" x14ac:dyDescent="0.2">
      <c r="A92" s="25" t="s">
        <v>118</v>
      </c>
      <c r="B92" s="5" t="s">
        <v>120</v>
      </c>
      <c r="C92" s="37">
        <f t="shared" ref="C92:D93" si="5">C93</f>
        <v>10</v>
      </c>
      <c r="D92" s="37">
        <f t="shared" si="5"/>
        <v>5.7</v>
      </c>
      <c r="E92" s="65">
        <f t="shared" si="4"/>
        <v>57.000000000000007</v>
      </c>
    </row>
    <row r="93" spans="1:5" s="10" customFormat="1" ht="12" x14ac:dyDescent="0.2">
      <c r="A93" s="26" t="s">
        <v>119</v>
      </c>
      <c r="B93" s="4" t="s">
        <v>121</v>
      </c>
      <c r="C93" s="38">
        <f t="shared" si="5"/>
        <v>10</v>
      </c>
      <c r="D93" s="38">
        <f t="shared" si="5"/>
        <v>5.7</v>
      </c>
      <c r="E93" s="65">
        <f t="shared" si="4"/>
        <v>57.000000000000007</v>
      </c>
    </row>
    <row r="94" spans="1:5" s="10" customFormat="1" ht="26.25" customHeight="1" x14ac:dyDescent="0.2">
      <c r="A94" s="26" t="s">
        <v>223</v>
      </c>
      <c r="B94" s="4" t="s">
        <v>222</v>
      </c>
      <c r="C94" s="20">
        <v>10</v>
      </c>
      <c r="D94" s="20">
        <v>5.7</v>
      </c>
      <c r="E94" s="65">
        <f t="shared" si="4"/>
        <v>57.000000000000007</v>
      </c>
    </row>
    <row r="95" spans="1:5" s="10" customFormat="1" ht="12" x14ac:dyDescent="0.2">
      <c r="A95" s="25" t="s">
        <v>123</v>
      </c>
      <c r="B95" s="5" t="s">
        <v>124</v>
      </c>
      <c r="C95" s="37">
        <f t="shared" ref="C95:D96" si="6">C96</f>
        <v>250.7</v>
      </c>
      <c r="D95" s="37">
        <f t="shared" si="6"/>
        <v>170.2</v>
      </c>
      <c r="E95" s="60">
        <f t="shared" si="4"/>
        <v>67.889908256880744</v>
      </c>
    </row>
    <row r="96" spans="1:5" s="10" customFormat="1" ht="24" x14ac:dyDescent="0.2">
      <c r="A96" s="26" t="s">
        <v>122</v>
      </c>
      <c r="B96" s="4" t="s">
        <v>125</v>
      </c>
      <c r="C96" s="38">
        <f t="shared" si="6"/>
        <v>250.7</v>
      </c>
      <c r="D96" s="38">
        <f t="shared" si="6"/>
        <v>170.2</v>
      </c>
      <c r="E96" s="65">
        <f t="shared" si="4"/>
        <v>67.889908256880744</v>
      </c>
    </row>
    <row r="97" spans="1:5" s="10" customFormat="1" ht="26.25" customHeight="1" x14ac:dyDescent="0.2">
      <c r="A97" s="26" t="s">
        <v>225</v>
      </c>
      <c r="B97" s="4" t="s">
        <v>224</v>
      </c>
      <c r="C97" s="20">
        <v>250.7</v>
      </c>
      <c r="D97" s="20">
        <v>170.2</v>
      </c>
      <c r="E97" s="65">
        <f t="shared" si="4"/>
        <v>67.889908256880744</v>
      </c>
    </row>
    <row r="98" spans="1:5" s="10" customFormat="1" ht="24" x14ac:dyDescent="0.2">
      <c r="A98" s="25" t="s">
        <v>17</v>
      </c>
      <c r="B98" s="5" t="s">
        <v>126</v>
      </c>
      <c r="C98" s="21">
        <f>C105+C99</f>
        <v>2433.1999999999998</v>
      </c>
      <c r="D98" s="21">
        <f>D105+D99</f>
        <v>2039.3</v>
      </c>
      <c r="E98" s="60">
        <f t="shared" si="4"/>
        <v>83.811441722834132</v>
      </c>
    </row>
    <row r="99" spans="1:5" s="10" customFormat="1" ht="24" customHeight="1" x14ac:dyDescent="0.2">
      <c r="A99" s="18" t="s">
        <v>267</v>
      </c>
      <c r="B99" s="4" t="s">
        <v>274</v>
      </c>
      <c r="C99" s="38">
        <f>C100+C102</f>
        <v>1123.8</v>
      </c>
      <c r="D99" s="38">
        <f>D100+D102</f>
        <v>839.2</v>
      </c>
      <c r="E99" s="65">
        <f t="shared" si="4"/>
        <v>74.675209111941626</v>
      </c>
    </row>
    <row r="100" spans="1:5" s="10" customFormat="1" ht="24" x14ac:dyDescent="0.2">
      <c r="A100" s="18" t="s">
        <v>268</v>
      </c>
      <c r="B100" s="4" t="s">
        <v>269</v>
      </c>
      <c r="C100" s="38">
        <f>C101</f>
        <v>970.3</v>
      </c>
      <c r="D100" s="38">
        <f>D101</f>
        <v>475.7</v>
      </c>
      <c r="E100" s="65">
        <f t="shared" si="4"/>
        <v>49.026074409976296</v>
      </c>
    </row>
    <row r="101" spans="1:5" s="10" customFormat="1" ht="38.25" customHeight="1" x14ac:dyDescent="0.2">
      <c r="A101" s="32" t="s">
        <v>276</v>
      </c>
      <c r="B101" s="4" t="s">
        <v>275</v>
      </c>
      <c r="C101" s="22">
        <v>970.3</v>
      </c>
      <c r="D101" s="22">
        <v>475.7</v>
      </c>
      <c r="E101" s="65">
        <f t="shared" si="4"/>
        <v>49.026074409976296</v>
      </c>
    </row>
    <row r="102" spans="1:5" s="10" customFormat="1" ht="50.25" customHeight="1" x14ac:dyDescent="0.2">
      <c r="A102" s="32" t="s">
        <v>270</v>
      </c>
      <c r="B102" s="4" t="s">
        <v>277</v>
      </c>
      <c r="C102" s="38">
        <f t="shared" ref="C102:D103" si="7">C103</f>
        <v>153.5</v>
      </c>
      <c r="D102" s="38">
        <f t="shared" si="7"/>
        <v>363.5</v>
      </c>
      <c r="E102" s="65" t="s">
        <v>316</v>
      </c>
    </row>
    <row r="103" spans="1:5" s="10" customFormat="1" ht="48" customHeight="1" x14ac:dyDescent="0.2">
      <c r="A103" s="32" t="s">
        <v>271</v>
      </c>
      <c r="B103" s="4" t="s">
        <v>278</v>
      </c>
      <c r="C103" s="38">
        <f t="shared" si="7"/>
        <v>153.5</v>
      </c>
      <c r="D103" s="38">
        <f t="shared" si="7"/>
        <v>363.5</v>
      </c>
      <c r="E103" s="65" t="s">
        <v>316</v>
      </c>
    </row>
    <row r="104" spans="1:5" s="10" customFormat="1" ht="49.5" customHeight="1" x14ac:dyDescent="0.2">
      <c r="A104" s="32" t="s">
        <v>279</v>
      </c>
      <c r="B104" s="4" t="s">
        <v>280</v>
      </c>
      <c r="C104" s="22">
        <v>153.5</v>
      </c>
      <c r="D104" s="22">
        <v>363.5</v>
      </c>
      <c r="E104" s="65" t="s">
        <v>316</v>
      </c>
    </row>
    <row r="105" spans="1:5" s="10" customFormat="1" ht="24" x14ac:dyDescent="0.2">
      <c r="A105" s="7" t="s">
        <v>128</v>
      </c>
      <c r="B105" s="4" t="s">
        <v>127</v>
      </c>
      <c r="C105" s="38">
        <f>C106</f>
        <v>1309.4000000000001</v>
      </c>
      <c r="D105" s="38">
        <f>D106</f>
        <v>1200.0999999999999</v>
      </c>
      <c r="E105" s="65">
        <f t="shared" si="4"/>
        <v>91.652665342905138</v>
      </c>
    </row>
    <row r="106" spans="1:5" s="10" customFormat="1" ht="37.5" customHeight="1" x14ac:dyDescent="0.2">
      <c r="A106" s="26" t="s">
        <v>227</v>
      </c>
      <c r="B106" s="4" t="s">
        <v>226</v>
      </c>
      <c r="C106" s="22">
        <v>1309.4000000000001</v>
      </c>
      <c r="D106" s="22">
        <v>1200.0999999999999</v>
      </c>
      <c r="E106" s="65">
        <f t="shared" si="4"/>
        <v>91.652665342905138</v>
      </c>
    </row>
    <row r="107" spans="1:5" s="10" customFormat="1" ht="12" x14ac:dyDescent="0.2">
      <c r="A107" s="25" t="s">
        <v>18</v>
      </c>
      <c r="B107" s="5" t="s">
        <v>129</v>
      </c>
      <c r="C107" s="21">
        <f>C108+C134+C132</f>
        <v>1108.6000000000001</v>
      </c>
      <c r="D107" s="21">
        <f>D108+D134+D132+D129</f>
        <v>738.30000000000007</v>
      </c>
      <c r="E107" s="60">
        <f t="shared" si="4"/>
        <v>66.597510373443981</v>
      </c>
    </row>
    <row r="108" spans="1:5" s="10" customFormat="1" ht="27.75" customHeight="1" x14ac:dyDescent="0.2">
      <c r="A108" s="25" t="s">
        <v>130</v>
      </c>
      <c r="B108" s="5" t="s">
        <v>131</v>
      </c>
      <c r="C108" s="37">
        <f>C109+C111+C121+C123+C125+C127+C119+C113</f>
        <v>261.3</v>
      </c>
      <c r="D108" s="37">
        <f>D109+D111+D121+D123+D125+D127+D119+D113+D115+D117</f>
        <v>259.60000000000002</v>
      </c>
      <c r="E108" s="60">
        <f t="shared" si="4"/>
        <v>99.349406812093392</v>
      </c>
    </row>
    <row r="109" spans="1:5" s="10" customFormat="1" ht="36.75" customHeight="1" x14ac:dyDescent="0.2">
      <c r="A109" s="26" t="s">
        <v>132</v>
      </c>
      <c r="B109" s="69" t="s">
        <v>133</v>
      </c>
      <c r="C109" s="38">
        <f>C110</f>
        <v>6.9</v>
      </c>
      <c r="D109" s="38">
        <f>D110</f>
        <v>15.7</v>
      </c>
      <c r="E109" s="65" t="s">
        <v>316</v>
      </c>
    </row>
    <row r="110" spans="1:5" s="10" customFormat="1" ht="47.25" customHeight="1" x14ac:dyDescent="0.2">
      <c r="A110" s="31" t="s">
        <v>47</v>
      </c>
      <c r="B110" s="29" t="s">
        <v>60</v>
      </c>
      <c r="C110" s="22">
        <v>6.9</v>
      </c>
      <c r="D110" s="22">
        <v>15.7</v>
      </c>
      <c r="E110" s="65" t="s">
        <v>316</v>
      </c>
    </row>
    <row r="111" spans="1:5" s="10" customFormat="1" ht="47.25" customHeight="1" x14ac:dyDescent="0.2">
      <c r="A111" s="31" t="s">
        <v>134</v>
      </c>
      <c r="B111" s="29" t="s">
        <v>135</v>
      </c>
      <c r="C111" s="38">
        <f>C112</f>
        <v>33.299999999999997</v>
      </c>
      <c r="D111" s="38">
        <f>D112</f>
        <v>14.8</v>
      </c>
      <c r="E111" s="65">
        <f t="shared" si="4"/>
        <v>44.44444444444445</v>
      </c>
    </row>
    <row r="112" spans="1:5" s="10" customFormat="1" ht="72" customHeight="1" x14ac:dyDescent="0.2">
      <c r="A112" s="31" t="s">
        <v>48</v>
      </c>
      <c r="B112" s="29" t="s">
        <v>61</v>
      </c>
      <c r="C112" s="22">
        <v>33.299999999999997</v>
      </c>
      <c r="D112" s="22">
        <v>14.8</v>
      </c>
      <c r="E112" s="65">
        <f t="shared" si="4"/>
        <v>44.44444444444445</v>
      </c>
    </row>
    <row r="113" spans="1:5" s="10" customFormat="1" ht="36" customHeight="1" x14ac:dyDescent="0.2">
      <c r="A113" s="31" t="s">
        <v>136</v>
      </c>
      <c r="B113" s="70" t="s">
        <v>137</v>
      </c>
      <c r="C113" s="38">
        <f>C114</f>
        <v>3.7</v>
      </c>
      <c r="D113" s="38">
        <f>D114</f>
        <v>24.7</v>
      </c>
      <c r="E113" s="65" t="s">
        <v>316</v>
      </c>
    </row>
    <row r="114" spans="1:5" s="10" customFormat="1" ht="48.75" customHeight="1" x14ac:dyDescent="0.2">
      <c r="A114" s="31" t="s">
        <v>49</v>
      </c>
      <c r="B114" s="29" t="s">
        <v>62</v>
      </c>
      <c r="C114" s="22">
        <v>3.7</v>
      </c>
      <c r="D114" s="22">
        <v>24.7</v>
      </c>
      <c r="E114" s="65" t="s">
        <v>316</v>
      </c>
    </row>
    <row r="115" spans="1:5" s="10" customFormat="1" ht="54.75" customHeight="1" x14ac:dyDescent="0.2">
      <c r="A115" s="31" t="s">
        <v>343</v>
      </c>
      <c r="B115" s="29" t="s">
        <v>345</v>
      </c>
      <c r="C115" s="38">
        <f>C116</f>
        <v>0</v>
      </c>
      <c r="D115" s="38">
        <f>D116</f>
        <v>2</v>
      </c>
      <c r="E115" s="65" t="s">
        <v>315</v>
      </c>
    </row>
    <row r="116" spans="1:5" s="10" customFormat="1" ht="65.25" customHeight="1" x14ac:dyDescent="0.2">
      <c r="A116" s="31" t="s">
        <v>344</v>
      </c>
      <c r="B116" s="29" t="s">
        <v>346</v>
      </c>
      <c r="C116" s="22">
        <v>0</v>
      </c>
      <c r="D116" s="22">
        <v>2</v>
      </c>
      <c r="E116" s="65" t="s">
        <v>315</v>
      </c>
    </row>
    <row r="117" spans="1:5" s="10" customFormat="1" ht="37.5" customHeight="1" x14ac:dyDescent="0.2">
      <c r="A117" s="31" t="s">
        <v>350</v>
      </c>
      <c r="B117" s="29" t="s">
        <v>349</v>
      </c>
      <c r="C117" s="38">
        <f>C118</f>
        <v>0</v>
      </c>
      <c r="D117" s="38">
        <f>D118</f>
        <v>3</v>
      </c>
      <c r="E117" s="65" t="s">
        <v>315</v>
      </c>
    </row>
    <row r="118" spans="1:5" s="10" customFormat="1" ht="51.75" customHeight="1" x14ac:dyDescent="0.2">
      <c r="A118" s="31" t="s">
        <v>348</v>
      </c>
      <c r="B118" s="29" t="s">
        <v>347</v>
      </c>
      <c r="C118" s="22">
        <v>0</v>
      </c>
      <c r="D118" s="22">
        <v>3</v>
      </c>
      <c r="E118" s="65" t="s">
        <v>315</v>
      </c>
    </row>
    <row r="119" spans="1:5" s="10" customFormat="1" ht="48" x14ac:dyDescent="0.2">
      <c r="A119" s="32" t="s">
        <v>194</v>
      </c>
      <c r="B119" s="45" t="s">
        <v>195</v>
      </c>
      <c r="C119" s="38">
        <f>C120</f>
        <v>8.8000000000000007</v>
      </c>
      <c r="D119" s="38">
        <f>D120</f>
        <v>0.3</v>
      </c>
      <c r="E119" s="65">
        <f t="shared" si="4"/>
        <v>3.4090909090909087</v>
      </c>
    </row>
    <row r="120" spans="1:5" s="10" customFormat="1" ht="59.25" customHeight="1" x14ac:dyDescent="0.2">
      <c r="A120" s="32" t="s">
        <v>193</v>
      </c>
      <c r="B120" s="45" t="s">
        <v>196</v>
      </c>
      <c r="C120" s="22">
        <v>8.8000000000000007</v>
      </c>
      <c r="D120" s="22">
        <v>0.3</v>
      </c>
      <c r="E120" s="65">
        <f t="shared" si="4"/>
        <v>3.4090909090909087</v>
      </c>
    </row>
    <row r="121" spans="1:5" s="10" customFormat="1" ht="59.25" customHeight="1" x14ac:dyDescent="0.2">
      <c r="A121" s="7" t="s">
        <v>138</v>
      </c>
      <c r="B121" s="29" t="s">
        <v>228</v>
      </c>
      <c r="C121" s="38">
        <f>C122</f>
        <v>0.3</v>
      </c>
      <c r="D121" s="38">
        <f>D122</f>
        <v>0</v>
      </c>
      <c r="E121" s="65">
        <f t="shared" si="4"/>
        <v>0</v>
      </c>
    </row>
    <row r="122" spans="1:5" s="10" customFormat="1" ht="96" customHeight="1" x14ac:dyDescent="0.2">
      <c r="A122" s="7" t="s">
        <v>51</v>
      </c>
      <c r="B122" s="29" t="s">
        <v>229</v>
      </c>
      <c r="C122" s="22">
        <v>0.3</v>
      </c>
      <c r="D122" s="22">
        <v>0</v>
      </c>
      <c r="E122" s="65">
        <f t="shared" si="4"/>
        <v>0</v>
      </c>
    </row>
    <row r="123" spans="1:5" s="10" customFormat="1" ht="36" customHeight="1" x14ac:dyDescent="0.2">
      <c r="A123" s="7" t="s">
        <v>139</v>
      </c>
      <c r="B123" s="29" t="s">
        <v>140</v>
      </c>
      <c r="C123" s="38">
        <f>C124</f>
        <v>19.399999999999999</v>
      </c>
      <c r="D123" s="38">
        <f>D124</f>
        <v>3.5</v>
      </c>
      <c r="E123" s="65">
        <f t="shared" si="4"/>
        <v>18.041237113402065</v>
      </c>
    </row>
    <row r="124" spans="1:5" s="10" customFormat="1" ht="59.25" customHeight="1" x14ac:dyDescent="0.2">
      <c r="A124" s="7" t="s">
        <v>52</v>
      </c>
      <c r="B124" s="29" t="s">
        <v>63</v>
      </c>
      <c r="C124" s="22">
        <v>19.399999999999999</v>
      </c>
      <c r="D124" s="22">
        <v>3.5</v>
      </c>
      <c r="E124" s="65">
        <f t="shared" si="4"/>
        <v>18.041237113402065</v>
      </c>
    </row>
    <row r="125" spans="1:5" s="10" customFormat="1" ht="36.75" customHeight="1" x14ac:dyDescent="0.2">
      <c r="A125" s="7" t="s">
        <v>141</v>
      </c>
      <c r="B125" s="29" t="s">
        <v>142</v>
      </c>
      <c r="C125" s="38">
        <f>C126</f>
        <v>28.1</v>
      </c>
      <c r="D125" s="38">
        <f>D126</f>
        <v>28.5</v>
      </c>
      <c r="E125" s="65" t="s">
        <v>316</v>
      </c>
    </row>
    <row r="126" spans="1:5" s="10" customFormat="1" ht="48.75" customHeight="1" x14ac:dyDescent="0.2">
      <c r="A126" s="32" t="s">
        <v>53</v>
      </c>
      <c r="B126" s="29" t="s">
        <v>64</v>
      </c>
      <c r="C126" s="22">
        <v>28.1</v>
      </c>
      <c r="D126" s="22">
        <v>28.5</v>
      </c>
      <c r="E126" s="65" t="s">
        <v>316</v>
      </c>
    </row>
    <row r="127" spans="1:5" s="10" customFormat="1" ht="50.25" customHeight="1" x14ac:dyDescent="0.2">
      <c r="A127" s="32" t="s">
        <v>143</v>
      </c>
      <c r="B127" s="29" t="s">
        <v>144</v>
      </c>
      <c r="C127" s="38">
        <f>C128</f>
        <v>160.80000000000001</v>
      </c>
      <c r="D127" s="38">
        <f>D128</f>
        <v>167.1</v>
      </c>
      <c r="E127" s="65" t="s">
        <v>316</v>
      </c>
    </row>
    <row r="128" spans="1:5" s="10" customFormat="1" ht="60" customHeight="1" x14ac:dyDescent="0.2">
      <c r="A128" s="31" t="s">
        <v>50</v>
      </c>
      <c r="B128" s="29" t="s">
        <v>65</v>
      </c>
      <c r="C128" s="22">
        <v>160.80000000000001</v>
      </c>
      <c r="D128" s="22">
        <v>167.1</v>
      </c>
      <c r="E128" s="65" t="s">
        <v>316</v>
      </c>
    </row>
    <row r="129" spans="1:5" s="10" customFormat="1" ht="28.5" customHeight="1" x14ac:dyDescent="0.2">
      <c r="A129" s="31" t="s">
        <v>354</v>
      </c>
      <c r="B129" s="29" t="s">
        <v>353</v>
      </c>
      <c r="C129" s="38">
        <f>C130</f>
        <v>0</v>
      </c>
      <c r="D129" s="38">
        <f>D130</f>
        <v>3</v>
      </c>
      <c r="E129" s="65" t="s">
        <v>315</v>
      </c>
    </row>
    <row r="130" spans="1:5" s="10" customFormat="1" ht="39" customHeight="1" x14ac:dyDescent="0.2">
      <c r="A130" s="31" t="s">
        <v>352</v>
      </c>
      <c r="B130" s="29" t="s">
        <v>351</v>
      </c>
      <c r="C130" s="22">
        <v>0</v>
      </c>
      <c r="D130" s="22">
        <v>3</v>
      </c>
      <c r="E130" s="65" t="s">
        <v>315</v>
      </c>
    </row>
    <row r="131" spans="1:5" s="10" customFormat="1" ht="84" customHeight="1" x14ac:dyDescent="0.2">
      <c r="A131" s="71" t="s">
        <v>321</v>
      </c>
      <c r="B131" s="62" t="s">
        <v>322</v>
      </c>
      <c r="C131" s="37">
        <f>C132</f>
        <v>0</v>
      </c>
      <c r="D131" s="37">
        <f>D132</f>
        <v>207.4</v>
      </c>
      <c r="E131" s="60">
        <v>0</v>
      </c>
    </row>
    <row r="132" spans="1:5" s="10" customFormat="1" ht="40.5" customHeight="1" x14ac:dyDescent="0.2">
      <c r="A132" s="31" t="s">
        <v>320</v>
      </c>
      <c r="B132" s="29" t="s">
        <v>319</v>
      </c>
      <c r="C132" s="38">
        <f>C133</f>
        <v>0</v>
      </c>
      <c r="D132" s="38">
        <f>D133</f>
        <v>207.4</v>
      </c>
      <c r="E132" s="65">
        <v>0</v>
      </c>
    </row>
    <row r="133" spans="1:5" s="10" customFormat="1" ht="48" customHeight="1" x14ac:dyDescent="0.2">
      <c r="A133" s="31" t="s">
        <v>306</v>
      </c>
      <c r="B133" s="29" t="s">
        <v>318</v>
      </c>
      <c r="C133" s="22">
        <v>0</v>
      </c>
      <c r="D133" s="22">
        <v>207.4</v>
      </c>
      <c r="E133" s="65">
        <v>0</v>
      </c>
    </row>
    <row r="134" spans="1:5" s="10" customFormat="1" ht="12" x14ac:dyDescent="0.2">
      <c r="A134" s="72" t="s">
        <v>182</v>
      </c>
      <c r="B134" s="42" t="s">
        <v>183</v>
      </c>
      <c r="C134" s="37">
        <f>C135+C136</f>
        <v>847.30000000000007</v>
      </c>
      <c r="D134" s="37">
        <f>D135+D136</f>
        <v>268.3</v>
      </c>
      <c r="E134" s="60">
        <f t="shared" si="4"/>
        <v>31.665289743892362</v>
      </c>
    </row>
    <row r="135" spans="1:5" s="10" customFormat="1" ht="107.25" customHeight="1" x14ac:dyDescent="0.2">
      <c r="A135" s="30" t="s">
        <v>184</v>
      </c>
      <c r="B135" s="13" t="s">
        <v>230</v>
      </c>
      <c r="C135" s="22">
        <v>843.7</v>
      </c>
      <c r="D135" s="22">
        <v>268.3</v>
      </c>
      <c r="E135" s="65">
        <f t="shared" si="4"/>
        <v>31.800402986843661</v>
      </c>
    </row>
    <row r="136" spans="1:5" s="10" customFormat="1" ht="24" x14ac:dyDescent="0.2">
      <c r="A136" s="7" t="s">
        <v>197</v>
      </c>
      <c r="B136" s="13" t="s">
        <v>198</v>
      </c>
      <c r="C136" s="38">
        <f>C137</f>
        <v>3.6</v>
      </c>
      <c r="D136" s="38">
        <f>D137</f>
        <v>0</v>
      </c>
      <c r="E136" s="65">
        <f t="shared" si="4"/>
        <v>0</v>
      </c>
    </row>
    <row r="137" spans="1:5" s="10" customFormat="1" ht="36.75" customHeight="1" x14ac:dyDescent="0.2">
      <c r="A137" s="7" t="s">
        <v>199</v>
      </c>
      <c r="B137" s="13" t="s">
        <v>231</v>
      </c>
      <c r="C137" s="22">
        <v>3.6</v>
      </c>
      <c r="D137" s="22">
        <v>0</v>
      </c>
      <c r="E137" s="65">
        <f t="shared" si="4"/>
        <v>0</v>
      </c>
    </row>
    <row r="138" spans="1:5" s="10" customFormat="1" ht="12" x14ac:dyDescent="0.2">
      <c r="A138" s="25" t="s">
        <v>30</v>
      </c>
      <c r="B138" s="42" t="s">
        <v>145</v>
      </c>
      <c r="C138" s="21">
        <f>C139+C141</f>
        <v>495</v>
      </c>
      <c r="D138" s="21">
        <f>D139+D141</f>
        <v>206.5</v>
      </c>
      <c r="E138" s="60">
        <f t="shared" si="4"/>
        <v>41.717171717171716</v>
      </c>
    </row>
    <row r="139" spans="1:5" s="10" customFormat="1" ht="13.5" customHeight="1" x14ac:dyDescent="0.2">
      <c r="A139" s="26" t="s">
        <v>324</v>
      </c>
      <c r="B139" s="57" t="s">
        <v>323</v>
      </c>
      <c r="C139" s="37">
        <f>C140</f>
        <v>0</v>
      </c>
      <c r="D139" s="37">
        <f>D140</f>
        <v>3</v>
      </c>
      <c r="E139" s="60" t="s">
        <v>315</v>
      </c>
    </row>
    <row r="140" spans="1:5" s="10" customFormat="1" ht="13.5" customHeight="1" x14ac:dyDescent="0.2">
      <c r="A140" s="26" t="s">
        <v>307</v>
      </c>
      <c r="B140" s="57" t="s">
        <v>325</v>
      </c>
      <c r="C140" s="22">
        <v>0</v>
      </c>
      <c r="D140" s="22">
        <v>3</v>
      </c>
      <c r="E140" s="65" t="s">
        <v>315</v>
      </c>
    </row>
    <row r="141" spans="1:5" s="10" customFormat="1" ht="12" x14ac:dyDescent="0.2">
      <c r="A141" s="26" t="s">
        <v>67</v>
      </c>
      <c r="B141" s="4" t="s">
        <v>66</v>
      </c>
      <c r="C141" s="37">
        <f t="shared" ref="C141:D141" si="8">C142</f>
        <v>495</v>
      </c>
      <c r="D141" s="37">
        <f t="shared" si="8"/>
        <v>203.5</v>
      </c>
      <c r="E141" s="60">
        <f t="shared" ref="E141:E208" si="9">D141/C141*100</f>
        <v>41.111111111111107</v>
      </c>
    </row>
    <row r="142" spans="1:5" s="10" customFormat="1" ht="12" customHeight="1" x14ac:dyDescent="0.2">
      <c r="A142" s="28" t="s">
        <v>233</v>
      </c>
      <c r="B142" s="4" t="s">
        <v>232</v>
      </c>
      <c r="C142" s="22">
        <v>495</v>
      </c>
      <c r="D142" s="20">
        <v>203.5</v>
      </c>
      <c r="E142" s="65">
        <f t="shared" si="9"/>
        <v>41.111111111111107</v>
      </c>
    </row>
    <row r="143" spans="1:5" s="10" customFormat="1" ht="12" x14ac:dyDescent="0.2">
      <c r="A143" s="27" t="s">
        <v>19</v>
      </c>
      <c r="B143" s="43" t="s">
        <v>4</v>
      </c>
      <c r="C143" s="21">
        <f>C144</f>
        <v>501739.10000000003</v>
      </c>
      <c r="D143" s="21">
        <f>D144+D204</f>
        <v>230244.19999999998</v>
      </c>
      <c r="E143" s="60">
        <f t="shared" si="9"/>
        <v>45.889228086868251</v>
      </c>
    </row>
    <row r="144" spans="1:5" s="10" customFormat="1" ht="24" x14ac:dyDescent="0.2">
      <c r="A144" s="27" t="s">
        <v>41</v>
      </c>
      <c r="B144" s="52" t="s">
        <v>146</v>
      </c>
      <c r="C144" s="21">
        <f>C145+C181+C201</f>
        <v>501739.10000000003</v>
      </c>
      <c r="D144" s="21">
        <f>D145+D181+D201</f>
        <v>236418.09999999998</v>
      </c>
      <c r="E144" s="60">
        <f t="shared" si="9"/>
        <v>47.119728161508633</v>
      </c>
    </row>
    <row r="145" spans="1:5" s="10" customFormat="1" ht="24" x14ac:dyDescent="0.2">
      <c r="A145" s="27" t="s">
        <v>45</v>
      </c>
      <c r="B145" s="44" t="s">
        <v>44</v>
      </c>
      <c r="C145" s="21">
        <f>C146+C153+C157+C161+C159+C155</f>
        <v>175145.60000000001</v>
      </c>
      <c r="D145" s="21">
        <f>D146+D153+D157+D161+D159+D155</f>
        <v>52346.999999999993</v>
      </c>
      <c r="E145" s="60">
        <f t="shared" si="9"/>
        <v>29.88770485812946</v>
      </c>
    </row>
    <row r="146" spans="1:5" s="10" customFormat="1" ht="48" customHeight="1" x14ac:dyDescent="0.2">
      <c r="A146" s="18" t="s">
        <v>147</v>
      </c>
      <c r="B146" s="16" t="s">
        <v>148</v>
      </c>
      <c r="C146" s="38">
        <f>C147</f>
        <v>73465.3</v>
      </c>
      <c r="D146" s="38">
        <f>D147</f>
        <v>0</v>
      </c>
      <c r="E146" s="65">
        <f t="shared" si="9"/>
        <v>0</v>
      </c>
    </row>
    <row r="147" spans="1:5" s="10" customFormat="1" ht="59.25" customHeight="1" x14ac:dyDescent="0.2">
      <c r="A147" s="18" t="s">
        <v>235</v>
      </c>
      <c r="B147" s="16" t="s">
        <v>234</v>
      </c>
      <c r="C147" s="38">
        <f>C149+C150+C151+C152</f>
        <v>73465.3</v>
      </c>
      <c r="D147" s="38">
        <f t="shared" ref="D147" si="10">D149+D150+D151+D152</f>
        <v>0</v>
      </c>
      <c r="E147" s="65">
        <f t="shared" si="9"/>
        <v>0</v>
      </c>
    </row>
    <row r="148" spans="1:5" s="10" customFormat="1" ht="12" x14ac:dyDescent="0.2">
      <c r="A148" s="18"/>
      <c r="B148" s="16" t="s">
        <v>149</v>
      </c>
      <c r="C148" s="34"/>
      <c r="D148" s="34"/>
      <c r="E148" s="65"/>
    </row>
    <row r="149" spans="1:5" s="10" customFormat="1" ht="36" x14ac:dyDescent="0.2">
      <c r="A149" s="18"/>
      <c r="B149" s="4" t="s">
        <v>189</v>
      </c>
      <c r="C149" s="24">
        <v>7233.7</v>
      </c>
      <c r="D149" s="24">
        <v>0</v>
      </c>
      <c r="E149" s="65">
        <f t="shared" si="9"/>
        <v>0</v>
      </c>
    </row>
    <row r="150" spans="1:5" s="10" customFormat="1" ht="13.5" customHeight="1" x14ac:dyDescent="0.2">
      <c r="A150" s="18"/>
      <c r="B150" s="4" t="s">
        <v>150</v>
      </c>
      <c r="C150" s="22">
        <v>42132.4</v>
      </c>
      <c r="D150" s="22">
        <v>0</v>
      </c>
      <c r="E150" s="65">
        <f t="shared" si="9"/>
        <v>0</v>
      </c>
    </row>
    <row r="151" spans="1:5" s="10" customFormat="1" ht="36" x14ac:dyDescent="0.2">
      <c r="A151" s="18"/>
      <c r="B151" s="4" t="s">
        <v>151</v>
      </c>
      <c r="C151" s="22">
        <v>3017.5</v>
      </c>
      <c r="D151" s="22">
        <v>0</v>
      </c>
      <c r="E151" s="65">
        <f t="shared" si="9"/>
        <v>0</v>
      </c>
    </row>
    <row r="152" spans="1:5" s="10" customFormat="1" ht="48" x14ac:dyDescent="0.2">
      <c r="A152" s="18"/>
      <c r="B152" s="17" t="s">
        <v>290</v>
      </c>
      <c r="C152" s="22">
        <v>21081.7</v>
      </c>
      <c r="D152" s="22">
        <v>0</v>
      </c>
      <c r="E152" s="65">
        <f t="shared" si="9"/>
        <v>0</v>
      </c>
    </row>
    <row r="153" spans="1:5" s="10" customFormat="1" ht="36" customHeight="1" x14ac:dyDescent="0.2">
      <c r="A153" s="18" t="s">
        <v>152</v>
      </c>
      <c r="B153" s="4" t="s">
        <v>155</v>
      </c>
      <c r="C153" s="38">
        <f>C154</f>
        <v>9042.4</v>
      </c>
      <c r="D153" s="38">
        <f>D154</f>
        <v>5269.6</v>
      </c>
      <c r="E153" s="65">
        <f t="shared" si="9"/>
        <v>58.276563744138734</v>
      </c>
    </row>
    <row r="154" spans="1:5" s="10" customFormat="1" ht="37.5" customHeight="1" x14ac:dyDescent="0.2">
      <c r="A154" s="18" t="s">
        <v>237</v>
      </c>
      <c r="B154" s="17" t="s">
        <v>236</v>
      </c>
      <c r="C154" s="22">
        <v>9042.4</v>
      </c>
      <c r="D154" s="22">
        <v>5269.6</v>
      </c>
      <c r="E154" s="65">
        <f t="shared" si="9"/>
        <v>58.276563744138734</v>
      </c>
    </row>
    <row r="155" spans="1:5" s="10" customFormat="1" ht="26.25" customHeight="1" x14ac:dyDescent="0.2">
      <c r="A155" s="18" t="s">
        <v>356</v>
      </c>
      <c r="B155" s="17" t="s">
        <v>357</v>
      </c>
      <c r="C155" s="38">
        <f>C156</f>
        <v>0</v>
      </c>
      <c r="D155" s="38">
        <f>D156</f>
        <v>2772</v>
      </c>
      <c r="E155" s="65" t="s">
        <v>315</v>
      </c>
    </row>
    <row r="156" spans="1:5" s="10" customFormat="1" ht="27.75" customHeight="1" x14ac:dyDescent="0.2">
      <c r="A156" s="18" t="s">
        <v>358</v>
      </c>
      <c r="B156" s="17" t="s">
        <v>359</v>
      </c>
      <c r="C156" s="22">
        <v>0</v>
      </c>
      <c r="D156" s="22">
        <v>2772</v>
      </c>
      <c r="E156" s="65" t="s">
        <v>315</v>
      </c>
    </row>
    <row r="157" spans="1:5" s="10" customFormat="1" ht="23.25" customHeight="1" x14ac:dyDescent="0.2">
      <c r="A157" s="49" t="s">
        <v>153</v>
      </c>
      <c r="B157" s="17" t="s">
        <v>156</v>
      </c>
      <c r="C157" s="38">
        <f>C158</f>
        <v>6344.7</v>
      </c>
      <c r="D157" s="38">
        <f>D158</f>
        <v>0</v>
      </c>
      <c r="E157" s="65">
        <f t="shared" si="9"/>
        <v>0</v>
      </c>
    </row>
    <row r="158" spans="1:5" s="10" customFormat="1" ht="27.75" customHeight="1" x14ac:dyDescent="0.2">
      <c r="A158" s="49" t="s">
        <v>239</v>
      </c>
      <c r="B158" s="50" t="s">
        <v>238</v>
      </c>
      <c r="C158" s="22">
        <v>6344.7</v>
      </c>
      <c r="D158" s="22">
        <v>0</v>
      </c>
      <c r="E158" s="65">
        <f t="shared" si="9"/>
        <v>0</v>
      </c>
    </row>
    <row r="159" spans="1:5" s="10" customFormat="1" ht="24" x14ac:dyDescent="0.2">
      <c r="A159" s="30" t="s">
        <v>191</v>
      </c>
      <c r="B159" s="29" t="s">
        <v>190</v>
      </c>
      <c r="C159" s="38">
        <f>C160</f>
        <v>2155.6999999999998</v>
      </c>
      <c r="D159" s="38">
        <f>D160</f>
        <v>0</v>
      </c>
      <c r="E159" s="65">
        <f t="shared" si="9"/>
        <v>0</v>
      </c>
    </row>
    <row r="160" spans="1:5" s="10" customFormat="1" ht="24.75" customHeight="1" x14ac:dyDescent="0.2">
      <c r="A160" s="30" t="s">
        <v>241</v>
      </c>
      <c r="B160" s="29" t="s">
        <v>240</v>
      </c>
      <c r="C160" s="22">
        <v>2155.6999999999998</v>
      </c>
      <c r="D160" s="22">
        <v>0</v>
      </c>
      <c r="E160" s="65">
        <f t="shared" si="9"/>
        <v>0</v>
      </c>
    </row>
    <row r="161" spans="1:5" s="10" customFormat="1" ht="12" x14ac:dyDescent="0.2">
      <c r="A161" s="18" t="s">
        <v>154</v>
      </c>
      <c r="B161" s="29" t="s">
        <v>157</v>
      </c>
      <c r="C161" s="38">
        <f>C162</f>
        <v>84137.5</v>
      </c>
      <c r="D161" s="38">
        <f>D162</f>
        <v>44305.399999999994</v>
      </c>
      <c r="E161" s="65">
        <f t="shared" si="9"/>
        <v>52.658327143069371</v>
      </c>
    </row>
    <row r="162" spans="1:5" s="10" customFormat="1" ht="12.75" customHeight="1" x14ac:dyDescent="0.2">
      <c r="A162" s="28" t="s">
        <v>243</v>
      </c>
      <c r="B162" s="29" t="s">
        <v>242</v>
      </c>
      <c r="C162" s="38">
        <f>SUM(C164:C180)</f>
        <v>84137.5</v>
      </c>
      <c r="D162" s="38">
        <f>SUM(D164:D180)</f>
        <v>44305.399999999994</v>
      </c>
      <c r="E162" s="65">
        <f t="shared" si="9"/>
        <v>52.658327143069371</v>
      </c>
    </row>
    <row r="163" spans="1:5" s="10" customFormat="1" ht="12" x14ac:dyDescent="0.2">
      <c r="A163" s="18"/>
      <c r="B163" s="16" t="s">
        <v>149</v>
      </c>
      <c r="C163" s="22"/>
      <c r="D163" s="22"/>
      <c r="E163" s="65"/>
    </row>
    <row r="164" spans="1:5" s="10" customFormat="1" ht="62.25" customHeight="1" x14ac:dyDescent="0.2">
      <c r="A164" s="18"/>
      <c r="B164" s="4" t="s">
        <v>158</v>
      </c>
      <c r="C164" s="22">
        <v>1816.9</v>
      </c>
      <c r="D164" s="22">
        <v>1090.0999999999999</v>
      </c>
      <c r="E164" s="65">
        <f t="shared" si="9"/>
        <v>59.997798447905772</v>
      </c>
    </row>
    <row r="165" spans="1:5" s="10" customFormat="1" ht="24" x14ac:dyDescent="0.2">
      <c r="A165" s="18"/>
      <c r="B165" s="4" t="s">
        <v>159</v>
      </c>
      <c r="C165" s="22">
        <v>1393.1</v>
      </c>
      <c r="D165" s="22">
        <v>1393.1</v>
      </c>
      <c r="E165" s="65">
        <f t="shared" si="9"/>
        <v>100</v>
      </c>
    </row>
    <row r="166" spans="1:5" s="10" customFormat="1" ht="36" customHeight="1" x14ac:dyDescent="0.2">
      <c r="A166" s="18"/>
      <c r="B166" s="4" t="s">
        <v>160</v>
      </c>
      <c r="C166" s="22">
        <v>10536.6</v>
      </c>
      <c r="D166" s="22">
        <v>10536.6</v>
      </c>
      <c r="E166" s="65">
        <f t="shared" si="9"/>
        <v>100</v>
      </c>
    </row>
    <row r="167" spans="1:5" s="10" customFormat="1" ht="35.25" customHeight="1" x14ac:dyDescent="0.2">
      <c r="A167" s="18"/>
      <c r="B167" s="17" t="s">
        <v>161</v>
      </c>
      <c r="C167" s="22">
        <v>160.69999999999999</v>
      </c>
      <c r="D167" s="22">
        <v>160.69999999999999</v>
      </c>
      <c r="E167" s="65">
        <f t="shared" si="9"/>
        <v>100</v>
      </c>
    </row>
    <row r="168" spans="1:5" s="10" customFormat="1" ht="24" x14ac:dyDescent="0.2">
      <c r="A168" s="18"/>
      <c r="B168" s="17" t="s">
        <v>162</v>
      </c>
      <c r="C168" s="22">
        <v>1080.8</v>
      </c>
      <c r="D168" s="22">
        <v>540.4</v>
      </c>
      <c r="E168" s="65">
        <f t="shared" si="9"/>
        <v>50</v>
      </c>
    </row>
    <row r="169" spans="1:5" s="10" customFormat="1" ht="24" x14ac:dyDescent="0.2">
      <c r="A169" s="18"/>
      <c r="B169" s="17" t="s">
        <v>330</v>
      </c>
      <c r="C169" s="22">
        <v>0</v>
      </c>
      <c r="D169" s="22">
        <v>65</v>
      </c>
      <c r="E169" s="65" t="s">
        <v>315</v>
      </c>
    </row>
    <row r="170" spans="1:5" s="10" customFormat="1" ht="27" customHeight="1" x14ac:dyDescent="0.2">
      <c r="A170" s="18"/>
      <c r="B170" s="17" t="s">
        <v>163</v>
      </c>
      <c r="C170" s="22">
        <v>28567.200000000001</v>
      </c>
      <c r="D170" s="22">
        <v>19997</v>
      </c>
      <c r="E170" s="65">
        <f t="shared" si="9"/>
        <v>69.999859979276934</v>
      </c>
    </row>
    <row r="171" spans="1:5" s="10" customFormat="1" ht="36.75" customHeight="1" x14ac:dyDescent="0.2">
      <c r="A171" s="18"/>
      <c r="B171" s="17" t="s">
        <v>164</v>
      </c>
      <c r="C171" s="22">
        <v>13220.4</v>
      </c>
      <c r="D171" s="22">
        <v>4452</v>
      </c>
      <c r="E171" s="65">
        <f t="shared" si="9"/>
        <v>33.67522919124989</v>
      </c>
    </row>
    <row r="172" spans="1:5" s="10" customFormat="1" ht="24" x14ac:dyDescent="0.2">
      <c r="A172" s="18"/>
      <c r="B172" s="4" t="s">
        <v>203</v>
      </c>
      <c r="C172" s="22">
        <v>3467.8</v>
      </c>
      <c r="D172" s="22">
        <v>142</v>
      </c>
      <c r="E172" s="65">
        <f t="shared" si="9"/>
        <v>4.0948151565834241</v>
      </c>
    </row>
    <row r="173" spans="1:5" s="10" customFormat="1" ht="24.75" customHeight="1" x14ac:dyDescent="0.2">
      <c r="A173" s="18"/>
      <c r="B173" s="48" t="s">
        <v>281</v>
      </c>
      <c r="C173" s="22">
        <v>8268.7999999999993</v>
      </c>
      <c r="D173" s="22">
        <v>283.10000000000002</v>
      </c>
      <c r="E173" s="65">
        <f t="shared" si="9"/>
        <v>3.4237132352941178</v>
      </c>
    </row>
    <row r="174" spans="1:5" s="10" customFormat="1" ht="24" x14ac:dyDescent="0.2">
      <c r="A174" s="18"/>
      <c r="B174" s="17" t="s">
        <v>204</v>
      </c>
      <c r="C174" s="22">
        <v>2983.5</v>
      </c>
      <c r="D174" s="22">
        <v>0</v>
      </c>
      <c r="E174" s="65">
        <f t="shared" si="9"/>
        <v>0</v>
      </c>
    </row>
    <row r="175" spans="1:5" s="10" customFormat="1" ht="24" x14ac:dyDescent="0.2">
      <c r="A175" s="18"/>
      <c r="B175" s="17" t="s">
        <v>285</v>
      </c>
      <c r="C175" s="22">
        <v>1485</v>
      </c>
      <c r="D175" s="22">
        <v>1485</v>
      </c>
      <c r="E175" s="65">
        <f t="shared" si="9"/>
        <v>100</v>
      </c>
    </row>
    <row r="176" spans="1:5" s="10" customFormat="1" ht="12" customHeight="1" x14ac:dyDescent="0.2">
      <c r="A176" s="18"/>
      <c r="B176" s="17" t="s">
        <v>291</v>
      </c>
      <c r="C176" s="22">
        <v>8990</v>
      </c>
      <c r="D176" s="22">
        <v>440</v>
      </c>
      <c r="E176" s="65">
        <f t="shared" si="9"/>
        <v>4.894327030033371</v>
      </c>
    </row>
    <row r="177" spans="1:5" s="10" customFormat="1" ht="25.5" customHeight="1" x14ac:dyDescent="0.2">
      <c r="A177" s="18"/>
      <c r="B177" s="57" t="s">
        <v>294</v>
      </c>
      <c r="C177" s="22">
        <v>1466.7</v>
      </c>
      <c r="D177" s="22">
        <v>1466.7</v>
      </c>
      <c r="E177" s="65">
        <f t="shared" si="9"/>
        <v>100</v>
      </c>
    </row>
    <row r="178" spans="1:5" s="10" customFormat="1" ht="24.75" customHeight="1" x14ac:dyDescent="0.2">
      <c r="A178" s="18"/>
      <c r="B178" s="17" t="s">
        <v>295</v>
      </c>
      <c r="C178" s="22">
        <v>400</v>
      </c>
      <c r="D178" s="22">
        <v>400</v>
      </c>
      <c r="E178" s="65">
        <f t="shared" si="9"/>
        <v>100</v>
      </c>
    </row>
    <row r="179" spans="1:5" s="10" customFormat="1" ht="36" x14ac:dyDescent="0.2">
      <c r="A179" s="18"/>
      <c r="B179" s="17" t="s">
        <v>296</v>
      </c>
      <c r="C179" s="22">
        <v>300</v>
      </c>
      <c r="D179" s="22">
        <v>0</v>
      </c>
      <c r="E179" s="65">
        <f t="shared" si="9"/>
        <v>0</v>
      </c>
    </row>
    <row r="180" spans="1:5" s="10" customFormat="1" ht="24" x14ac:dyDescent="0.2">
      <c r="A180" s="18"/>
      <c r="B180" s="17" t="s">
        <v>355</v>
      </c>
      <c r="C180" s="22">
        <v>0</v>
      </c>
      <c r="D180" s="22">
        <v>1853.7</v>
      </c>
      <c r="E180" s="65" t="s">
        <v>315</v>
      </c>
    </row>
    <row r="181" spans="1:5" s="10" customFormat="1" ht="12" x14ac:dyDescent="0.2">
      <c r="A181" s="27" t="s">
        <v>46</v>
      </c>
      <c r="B181" s="46" t="s">
        <v>31</v>
      </c>
      <c r="C181" s="21">
        <f>C182+C184+C188+C190+C192+C186</f>
        <v>326124.79999999999</v>
      </c>
      <c r="D181" s="21">
        <f>D182+D184+D188+D190+D192+D186</f>
        <v>183778.09999999998</v>
      </c>
      <c r="E181" s="60">
        <f t="shared" si="9"/>
        <v>56.352077486900718</v>
      </c>
    </row>
    <row r="182" spans="1:5" s="10" customFormat="1" ht="49.5" customHeight="1" x14ac:dyDescent="0.2">
      <c r="A182" s="15" t="s">
        <v>166</v>
      </c>
      <c r="B182" s="16" t="s">
        <v>176</v>
      </c>
      <c r="C182" s="38">
        <f>C183</f>
        <v>5663.9</v>
      </c>
      <c r="D182" s="38">
        <f>D183</f>
        <v>2535.4</v>
      </c>
      <c r="E182" s="65">
        <f t="shared" si="9"/>
        <v>44.764208407634321</v>
      </c>
    </row>
    <row r="183" spans="1:5" s="10" customFormat="1" ht="48.75" customHeight="1" x14ac:dyDescent="0.2">
      <c r="A183" s="15" t="s">
        <v>245</v>
      </c>
      <c r="B183" s="16" t="s">
        <v>244</v>
      </c>
      <c r="C183" s="20">
        <v>5663.9</v>
      </c>
      <c r="D183" s="20">
        <v>2535.4</v>
      </c>
      <c r="E183" s="65">
        <f t="shared" si="9"/>
        <v>44.764208407634321</v>
      </c>
    </row>
    <row r="184" spans="1:5" s="10" customFormat="1" ht="35.25" customHeight="1" x14ac:dyDescent="0.2">
      <c r="A184" s="15" t="s">
        <v>167</v>
      </c>
      <c r="B184" s="16" t="s">
        <v>177</v>
      </c>
      <c r="C184" s="38">
        <f>C185</f>
        <v>13.9</v>
      </c>
      <c r="D184" s="38">
        <f>D185</f>
        <v>0</v>
      </c>
      <c r="E184" s="65">
        <f t="shared" si="9"/>
        <v>0</v>
      </c>
    </row>
    <row r="185" spans="1:5" s="10" customFormat="1" ht="36" customHeight="1" x14ac:dyDescent="0.2">
      <c r="A185" s="15" t="s">
        <v>247</v>
      </c>
      <c r="B185" s="4" t="s">
        <v>246</v>
      </c>
      <c r="C185" s="20">
        <v>13.9</v>
      </c>
      <c r="D185" s="20">
        <v>0</v>
      </c>
      <c r="E185" s="65">
        <f t="shared" si="9"/>
        <v>0</v>
      </c>
    </row>
    <row r="186" spans="1:5" s="10" customFormat="1" ht="47.25" customHeight="1" x14ac:dyDescent="0.2">
      <c r="A186" s="15" t="s">
        <v>201</v>
      </c>
      <c r="B186" s="4" t="s">
        <v>202</v>
      </c>
      <c r="C186" s="38">
        <f>C187</f>
        <v>1355.7</v>
      </c>
      <c r="D186" s="38">
        <f>D187</f>
        <v>847.3</v>
      </c>
      <c r="E186" s="65">
        <f t="shared" si="9"/>
        <v>62.499077967101854</v>
      </c>
    </row>
    <row r="187" spans="1:5" s="10" customFormat="1" ht="48.75" customHeight="1" x14ac:dyDescent="0.2">
      <c r="A187" s="15" t="s">
        <v>249</v>
      </c>
      <c r="B187" s="17" t="s">
        <v>248</v>
      </c>
      <c r="C187" s="22">
        <v>1355.7</v>
      </c>
      <c r="D187" s="22">
        <v>847.3</v>
      </c>
      <c r="E187" s="65">
        <f t="shared" si="9"/>
        <v>62.499077967101854</v>
      </c>
    </row>
    <row r="188" spans="1:5" s="10" customFormat="1" ht="71.25" customHeight="1" x14ac:dyDescent="0.2">
      <c r="A188" s="15" t="s">
        <v>168</v>
      </c>
      <c r="B188" s="29" t="s">
        <v>200</v>
      </c>
      <c r="C188" s="38">
        <f>C189</f>
        <v>17030.2</v>
      </c>
      <c r="D188" s="38">
        <f>D189</f>
        <v>9224.7000000000007</v>
      </c>
      <c r="E188" s="65">
        <f t="shared" si="9"/>
        <v>54.16671559934705</v>
      </c>
    </row>
    <row r="189" spans="1:5" s="10" customFormat="1" ht="71.25" customHeight="1" x14ac:dyDescent="0.2">
      <c r="A189" s="15" t="s">
        <v>251</v>
      </c>
      <c r="B189" s="50" t="s">
        <v>250</v>
      </c>
      <c r="C189" s="22">
        <v>17030.2</v>
      </c>
      <c r="D189" s="22">
        <v>9224.7000000000007</v>
      </c>
      <c r="E189" s="65">
        <f t="shared" si="9"/>
        <v>54.16671559934705</v>
      </c>
    </row>
    <row r="190" spans="1:5" s="10" customFormat="1" ht="24" customHeight="1" x14ac:dyDescent="0.2">
      <c r="A190" s="15" t="s">
        <v>169</v>
      </c>
      <c r="B190" s="29" t="s">
        <v>178</v>
      </c>
      <c r="C190" s="38">
        <f>C191</f>
        <v>1307</v>
      </c>
      <c r="D190" s="38">
        <f>D191</f>
        <v>560.70000000000005</v>
      </c>
      <c r="E190" s="65">
        <f t="shared" si="9"/>
        <v>42.899770466717676</v>
      </c>
    </row>
    <row r="191" spans="1:5" s="10" customFormat="1" ht="24" customHeight="1" x14ac:dyDescent="0.2">
      <c r="A191" s="15" t="s">
        <v>253</v>
      </c>
      <c r="B191" s="17" t="s">
        <v>252</v>
      </c>
      <c r="C191" s="22">
        <v>1307</v>
      </c>
      <c r="D191" s="22">
        <v>560.70000000000005</v>
      </c>
      <c r="E191" s="65">
        <f t="shared" si="9"/>
        <v>42.899770466717676</v>
      </c>
    </row>
    <row r="192" spans="1:5" s="10" customFormat="1" ht="12.75" customHeight="1" x14ac:dyDescent="0.2">
      <c r="A192" s="18" t="s">
        <v>165</v>
      </c>
      <c r="B192" s="16" t="s">
        <v>179</v>
      </c>
      <c r="C192" s="38">
        <f>C193</f>
        <v>300754.09999999998</v>
      </c>
      <c r="D192" s="38">
        <f>D193</f>
        <v>170610</v>
      </c>
      <c r="E192" s="65">
        <f t="shared" si="9"/>
        <v>56.727406209923657</v>
      </c>
    </row>
    <row r="193" spans="1:5" s="10" customFormat="1" ht="12.75" customHeight="1" x14ac:dyDescent="0.2">
      <c r="A193" s="18" t="s">
        <v>255</v>
      </c>
      <c r="B193" s="16" t="s">
        <v>254</v>
      </c>
      <c r="C193" s="38">
        <f>SUM(C195:C200)</f>
        <v>300754.09999999998</v>
      </c>
      <c r="D193" s="38">
        <f>SUM(D195:D200)</f>
        <v>170610</v>
      </c>
      <c r="E193" s="65">
        <f t="shared" si="9"/>
        <v>56.727406209923657</v>
      </c>
    </row>
    <row r="194" spans="1:5" s="10" customFormat="1" ht="12" x14ac:dyDescent="0.2">
      <c r="A194" s="15"/>
      <c r="B194" s="16" t="s">
        <v>149</v>
      </c>
      <c r="C194" s="20"/>
      <c r="D194" s="20"/>
      <c r="E194" s="65"/>
    </row>
    <row r="195" spans="1:5" s="10" customFormat="1" ht="37.5" customHeight="1" x14ac:dyDescent="0.2">
      <c r="A195" s="18"/>
      <c r="B195" s="17" t="s">
        <v>170</v>
      </c>
      <c r="C195" s="22">
        <v>636.4</v>
      </c>
      <c r="D195" s="22">
        <v>318.2</v>
      </c>
      <c r="E195" s="65">
        <f t="shared" si="9"/>
        <v>50</v>
      </c>
    </row>
    <row r="196" spans="1:5" s="10" customFormat="1" ht="24.75" customHeight="1" x14ac:dyDescent="0.2">
      <c r="A196" s="18"/>
      <c r="B196" s="17" t="s">
        <v>171</v>
      </c>
      <c r="C196" s="20">
        <v>22148.9</v>
      </c>
      <c r="D196" s="20">
        <v>8110</v>
      </c>
      <c r="E196" s="65">
        <f t="shared" si="9"/>
        <v>36.615813877890098</v>
      </c>
    </row>
    <row r="197" spans="1:5" s="10" customFormat="1" ht="12" customHeight="1" x14ac:dyDescent="0.2">
      <c r="A197" s="18"/>
      <c r="B197" s="17" t="s">
        <v>172</v>
      </c>
      <c r="C197" s="22">
        <v>197244.3</v>
      </c>
      <c r="D197" s="22">
        <v>114406.2</v>
      </c>
      <c r="E197" s="65">
        <f t="shared" si="9"/>
        <v>58.002284476661679</v>
      </c>
    </row>
    <row r="198" spans="1:5" s="10" customFormat="1" ht="48.75" customHeight="1" x14ac:dyDescent="0.2">
      <c r="A198" s="18"/>
      <c r="B198" s="17" t="s">
        <v>173</v>
      </c>
      <c r="C198" s="22">
        <v>309.5</v>
      </c>
      <c r="D198" s="22">
        <v>154.80000000000001</v>
      </c>
      <c r="E198" s="65">
        <f t="shared" si="9"/>
        <v>50.01615508885299</v>
      </c>
    </row>
    <row r="199" spans="1:5" s="10" customFormat="1" ht="48" customHeight="1" x14ac:dyDescent="0.2">
      <c r="A199" s="18"/>
      <c r="B199" s="17" t="s">
        <v>174</v>
      </c>
      <c r="C199" s="22">
        <v>79119</v>
      </c>
      <c r="D199" s="22">
        <v>47016.2</v>
      </c>
      <c r="E199" s="65">
        <f t="shared" si="9"/>
        <v>59.424664113550477</v>
      </c>
    </row>
    <row r="200" spans="1:5" s="10" customFormat="1" ht="47.25" customHeight="1" x14ac:dyDescent="0.2">
      <c r="A200" s="18"/>
      <c r="B200" s="17" t="s">
        <v>175</v>
      </c>
      <c r="C200" s="20">
        <v>1296</v>
      </c>
      <c r="D200" s="20">
        <v>604.6</v>
      </c>
      <c r="E200" s="65">
        <f t="shared" si="9"/>
        <v>46.651234567901234</v>
      </c>
    </row>
    <row r="201" spans="1:5" s="10" customFormat="1" ht="12" x14ac:dyDescent="0.2">
      <c r="A201" s="53" t="s">
        <v>286</v>
      </c>
      <c r="B201" s="54" t="s">
        <v>287</v>
      </c>
      <c r="C201" s="21">
        <f>C202</f>
        <v>468.7</v>
      </c>
      <c r="D201" s="21">
        <f t="shared" ref="D201" si="11">D202</f>
        <v>293</v>
      </c>
      <c r="E201" s="60">
        <f t="shared" si="9"/>
        <v>62.51333475570727</v>
      </c>
    </row>
    <row r="202" spans="1:5" s="10" customFormat="1" ht="85.5" customHeight="1" x14ac:dyDescent="0.2">
      <c r="A202" s="28" t="s">
        <v>288</v>
      </c>
      <c r="B202" s="55" t="s">
        <v>289</v>
      </c>
      <c r="C202" s="38">
        <f>C203</f>
        <v>468.7</v>
      </c>
      <c r="D202" s="38">
        <f>D203</f>
        <v>293</v>
      </c>
      <c r="E202" s="65">
        <f t="shared" si="9"/>
        <v>62.51333475570727</v>
      </c>
    </row>
    <row r="203" spans="1:5" s="10" customFormat="1" ht="94.5" customHeight="1" x14ac:dyDescent="0.2">
      <c r="A203" s="28" t="s">
        <v>292</v>
      </c>
      <c r="B203" s="56" t="s">
        <v>293</v>
      </c>
      <c r="C203" s="22">
        <v>468.7</v>
      </c>
      <c r="D203" s="22">
        <v>293</v>
      </c>
      <c r="E203" s="65">
        <f t="shared" si="9"/>
        <v>62.51333475570727</v>
      </c>
    </row>
    <row r="204" spans="1:5" s="10" customFormat="1" ht="39" customHeight="1" x14ac:dyDescent="0.2">
      <c r="A204" s="61" t="s">
        <v>308</v>
      </c>
      <c r="B204" s="62" t="s">
        <v>309</v>
      </c>
      <c r="C204" s="21">
        <f>C205</f>
        <v>0</v>
      </c>
      <c r="D204" s="21">
        <f>D205</f>
        <v>-6173.9</v>
      </c>
      <c r="E204" s="60" t="s">
        <v>315</v>
      </c>
    </row>
    <row r="205" spans="1:5" s="10" customFormat="1" ht="36" customHeight="1" x14ac:dyDescent="0.2">
      <c r="A205" s="63" t="s">
        <v>310</v>
      </c>
      <c r="B205" s="29" t="s">
        <v>312</v>
      </c>
      <c r="C205" s="64">
        <f>C207</f>
        <v>0</v>
      </c>
      <c r="D205" s="64">
        <f>D207+D206</f>
        <v>-6173.9</v>
      </c>
      <c r="E205" s="65" t="s">
        <v>315</v>
      </c>
    </row>
    <row r="206" spans="1:5" s="10" customFormat="1" ht="36" customHeight="1" x14ac:dyDescent="0.2">
      <c r="A206" s="63" t="s">
        <v>361</v>
      </c>
      <c r="B206" s="29" t="s">
        <v>360</v>
      </c>
      <c r="C206" s="64">
        <v>0</v>
      </c>
      <c r="D206" s="64">
        <v>-13.2</v>
      </c>
      <c r="E206" s="65" t="s">
        <v>315</v>
      </c>
    </row>
    <row r="207" spans="1:5" s="10" customFormat="1" ht="36.75" customHeight="1" x14ac:dyDescent="0.2">
      <c r="A207" s="63" t="s">
        <v>311</v>
      </c>
      <c r="B207" s="16" t="s">
        <v>313</v>
      </c>
      <c r="C207" s="22">
        <v>0</v>
      </c>
      <c r="D207" s="22">
        <v>-6160.7</v>
      </c>
      <c r="E207" s="65" t="s">
        <v>315</v>
      </c>
    </row>
    <row r="208" spans="1:5" s="10" customFormat="1" ht="12" x14ac:dyDescent="0.2">
      <c r="A208" s="3"/>
      <c r="B208" s="6" t="s">
        <v>3</v>
      </c>
      <c r="C208" s="21">
        <f>C20+C143</f>
        <v>1006935.8</v>
      </c>
      <c r="D208" s="21">
        <f>D20+D143</f>
        <v>464040.99999999994</v>
      </c>
      <c r="E208" s="60">
        <f t="shared" si="9"/>
        <v>46.084467351344536</v>
      </c>
    </row>
  </sheetData>
  <mergeCells count="12">
    <mergeCell ref="B1:C1"/>
    <mergeCell ref="A14:E14"/>
    <mergeCell ref="A15:E15"/>
    <mergeCell ref="B2:E2"/>
    <mergeCell ref="B3:E3"/>
    <mergeCell ref="B4:E4"/>
    <mergeCell ref="B6:E6"/>
    <mergeCell ref="B7:E7"/>
    <mergeCell ref="B8:E8"/>
    <mergeCell ref="B10:E10"/>
    <mergeCell ref="B5:E5"/>
    <mergeCell ref="B9:E9"/>
  </mergeCells>
  <phoneticPr fontId="0" type="noConversion"/>
  <pageMargins left="1.1811023622047245" right="0.39370078740157483" top="0.78740157480314965" bottom="0.78740157480314965" header="0.39370078740157483" footer="0.39370078740157483"/>
  <pageSetup paperSize="9" scale="83" fitToWidth="0"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User2024</cp:lastModifiedBy>
  <cp:lastPrinted>2025-04-03T07:11:53Z</cp:lastPrinted>
  <dcterms:created xsi:type="dcterms:W3CDTF">1996-10-08T23:32:33Z</dcterms:created>
  <dcterms:modified xsi:type="dcterms:W3CDTF">2025-07-18T10:30:37Z</dcterms:modified>
</cp:coreProperties>
</file>