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mc:AlternateContent xmlns:mc="http://schemas.openxmlformats.org/markup-compatibility/2006">
    <mc:Choice Requires="x15">
      <x15ac:absPath xmlns:x15ac="http://schemas.microsoft.com/office/spreadsheetml/2010/11/ac" url="T:\Vrem\Решения и Постановления Округ 2025\исполнение за 2024\"/>
    </mc:Choice>
  </mc:AlternateContent>
  <bookViews>
    <workbookView xWindow="0" yWindow="0" windowWidth="28800" windowHeight="9900" activeTab="3"/>
  </bookViews>
  <sheets>
    <sheet name="№ 3 РП" sheetId="5" r:id="rId1"/>
    <sheet name="№ 4" sheetId="3" r:id="rId2"/>
    <sheet name="№ 5ведомственная" sheetId="2" r:id="rId3"/>
    <sheet name="№ 6 Программы" sheetId="6" r:id="rId4"/>
  </sheets>
  <definedNames>
    <definedName name="_xlnm.Print_Titles" localSheetId="0">'№ 3 РП'!$11:$11</definedName>
    <definedName name="_xlnm.Print_Titles" localSheetId="1">'№ 4'!$14:$15</definedName>
    <definedName name="_xlnm.Print_Titles" localSheetId="2">'№ 5ведомственная'!$11:$13</definedName>
    <definedName name="_xlnm.Print_Titles" localSheetId="3">'№ 6 Программы'!$11:$13</definedName>
    <definedName name="_xlnm.Print_Area" localSheetId="1">'№ 4'!$A$1:$F$687</definedName>
    <definedName name="_xlnm.Print_Area" localSheetId="2">'№ 5ведомственная'!$A$1:$G$704</definedName>
    <definedName name="_xlnm.Print_Area" localSheetId="3">'№ 6 Программы'!$A$1:$E$567</definedName>
  </definedNames>
  <calcPr calcId="162913"/>
</workbook>
</file>

<file path=xl/calcChain.xml><?xml version="1.0" encoding="utf-8"?>
<calcChain xmlns="http://schemas.openxmlformats.org/spreadsheetml/2006/main">
  <c r="E384" i="6" l="1"/>
  <c r="D384" i="6"/>
  <c r="E385" i="6"/>
  <c r="E383" i="6" s="1"/>
  <c r="D385" i="6"/>
  <c r="D383" i="6" s="1"/>
  <c r="F639" i="2" l="1"/>
  <c r="G645" i="2"/>
  <c r="G643" i="2"/>
  <c r="G641" i="2"/>
  <c r="G517" i="2"/>
  <c r="F517" i="2"/>
  <c r="F169" i="3"/>
  <c r="F168" i="3" s="1"/>
  <c r="E169" i="3"/>
  <c r="E168" i="3" s="1"/>
  <c r="E317" i="6"/>
  <c r="E316" i="6" s="1"/>
  <c r="D317" i="6"/>
  <c r="D316" i="6" s="1"/>
  <c r="G158" i="2"/>
  <c r="F158" i="2"/>
  <c r="F420" i="3"/>
  <c r="F419" i="3" s="1"/>
  <c r="E420" i="3"/>
  <c r="E419" i="3" s="1"/>
  <c r="F196" i="3"/>
  <c r="E196" i="3"/>
  <c r="E305" i="6"/>
  <c r="D305" i="6"/>
  <c r="G185" i="2"/>
  <c r="F185" i="2"/>
  <c r="F343" i="3"/>
  <c r="F342" i="3" s="1"/>
  <c r="E343" i="3"/>
  <c r="E342" i="3" s="1"/>
  <c r="E262" i="6"/>
  <c r="E261" i="6" s="1"/>
  <c r="D262" i="6"/>
  <c r="D261" i="6" s="1"/>
  <c r="G323" i="2"/>
  <c r="F323" i="2"/>
  <c r="F540" i="3"/>
  <c r="E540" i="3"/>
  <c r="F538" i="3"/>
  <c r="E538" i="3"/>
  <c r="E150" i="6"/>
  <c r="D150" i="6"/>
  <c r="E148" i="6"/>
  <c r="D148" i="6"/>
  <c r="D344" i="6"/>
  <c r="D343" i="6" s="1"/>
  <c r="D182" i="6"/>
  <c r="D181" i="6" s="1"/>
  <c r="D180" i="6"/>
  <c r="D179" i="6" s="1"/>
  <c r="D178" i="6"/>
  <c r="D177" i="6" s="1"/>
  <c r="D204" i="6"/>
  <c r="D203" i="6" s="1"/>
  <c r="D434" i="6"/>
  <c r="D433" i="6" s="1"/>
  <c r="D567" i="6"/>
  <c r="D566" i="6" s="1"/>
  <c r="E344" i="6"/>
  <c r="E343" i="6" s="1"/>
  <c r="E258" i="6"/>
  <c r="E434" i="6"/>
  <c r="E433" i="6" s="1"/>
  <c r="E182" i="6"/>
  <c r="E181" i="6" s="1"/>
  <c r="E180" i="6"/>
  <c r="E179" i="6" s="1"/>
  <c r="E178" i="6"/>
  <c r="E177" i="6" s="1"/>
  <c r="E204" i="6"/>
  <c r="E203" i="6" s="1"/>
  <c r="E567" i="6"/>
  <c r="E566" i="6" s="1"/>
  <c r="E143" i="6"/>
  <c r="E142" i="6" s="1"/>
  <c r="D142" i="6"/>
  <c r="E315" i="6"/>
  <c r="E314" i="6" s="1"/>
  <c r="D315" i="6"/>
  <c r="D314" i="6" s="1"/>
  <c r="E558" i="6"/>
  <c r="E557" i="6" s="1"/>
  <c r="D558" i="6"/>
  <c r="D557" i="6" s="1"/>
  <c r="E556" i="6"/>
  <c r="E555" i="6" s="1"/>
  <c r="D556" i="6"/>
  <c r="D555" i="6" s="1"/>
  <c r="E547" i="6"/>
  <c r="D547" i="6"/>
  <c r="E544" i="6"/>
  <c r="E543" i="6" s="1"/>
  <c r="D544" i="6"/>
  <c r="D543" i="6" s="1"/>
  <c r="E533" i="6"/>
  <c r="E532" i="6" s="1"/>
  <c r="D533" i="6"/>
  <c r="D532" i="6" s="1"/>
  <c r="D501" i="6"/>
  <c r="D500" i="6" s="1"/>
  <c r="E501" i="6"/>
  <c r="E500" i="6" s="1"/>
  <c r="E491" i="6"/>
  <c r="E490" i="6" s="1"/>
  <c r="D491" i="6"/>
  <c r="D490" i="6" s="1"/>
  <c r="E493" i="6"/>
  <c r="E492" i="6" s="1"/>
  <c r="D493" i="6"/>
  <c r="D492" i="6" s="1"/>
  <c r="E487" i="6"/>
  <c r="E486" i="6" s="1"/>
  <c r="D487" i="6"/>
  <c r="D486" i="6" s="1"/>
  <c r="E476" i="6"/>
  <c r="E475" i="6" s="1"/>
  <c r="E474" i="6" s="1"/>
  <c r="E473" i="6" s="1"/>
  <c r="D476" i="6"/>
  <c r="D475" i="6" s="1"/>
  <c r="D474" i="6" s="1"/>
  <c r="D473" i="6" s="1"/>
  <c r="E464" i="6"/>
  <c r="E463" i="6" s="1"/>
  <c r="D464" i="6"/>
  <c r="D463" i="6" s="1"/>
  <c r="E462" i="6"/>
  <c r="E461" i="6" s="1"/>
  <c r="D462" i="6"/>
  <c r="D461" i="6" s="1"/>
  <c r="E432" i="6"/>
  <c r="E431" i="6" s="1"/>
  <c r="D432" i="6"/>
  <c r="D431" i="6" s="1"/>
  <c r="E430" i="6"/>
  <c r="D430" i="6"/>
  <c r="E413" i="6"/>
  <c r="D413" i="6"/>
  <c r="E377" i="6"/>
  <c r="E376" i="6" s="1"/>
  <c r="D377" i="6"/>
  <c r="D376" i="6" s="1"/>
  <c r="E379" i="6"/>
  <c r="E378" i="6" s="1"/>
  <c r="D379" i="6"/>
  <c r="D378" i="6" s="1"/>
  <c r="E355" i="6"/>
  <c r="E354" i="6" s="1"/>
  <c r="D355" i="6"/>
  <c r="D354" i="6" s="1"/>
  <c r="E353" i="6"/>
  <c r="E352" i="6" s="1"/>
  <c r="D353" i="6"/>
  <c r="D352" i="6" s="1"/>
  <c r="E351" i="6"/>
  <c r="E350" i="6" s="1"/>
  <c r="D351" i="6"/>
  <c r="D350" i="6" s="1"/>
  <c r="E349" i="6"/>
  <c r="D349" i="6"/>
  <c r="E342" i="6"/>
  <c r="D342" i="6"/>
  <c r="E336" i="6"/>
  <c r="E335" i="6" s="1"/>
  <c r="D336" i="6"/>
  <c r="D335" i="6" s="1"/>
  <c r="E303" i="6"/>
  <c r="E302" i="6" s="1"/>
  <c r="D303" i="6"/>
  <c r="D302" i="6" s="1"/>
  <c r="E299" i="6"/>
  <c r="D299" i="6"/>
  <c r="E297" i="6"/>
  <c r="D297" i="6"/>
  <c r="E295" i="6"/>
  <c r="D295" i="6"/>
  <c r="E292" i="6"/>
  <c r="D292" i="6"/>
  <c r="E280" i="6"/>
  <c r="E279" i="6" s="1"/>
  <c r="D280" i="6"/>
  <c r="D279" i="6" s="1"/>
  <c r="E276" i="6"/>
  <c r="E275" i="6" s="1"/>
  <c r="D276" i="6"/>
  <c r="D275" i="6" s="1"/>
  <c r="E260" i="6"/>
  <c r="D260" i="6"/>
  <c r="E259" i="6"/>
  <c r="D259" i="6"/>
  <c r="D258" i="6"/>
  <c r="E266" i="6"/>
  <c r="E265" i="6" s="1"/>
  <c r="D266" i="6"/>
  <c r="D265" i="6" s="1"/>
  <c r="E264" i="6"/>
  <c r="E263" i="6" s="1"/>
  <c r="D264" i="6"/>
  <c r="D263" i="6" s="1"/>
  <c r="E256" i="6"/>
  <c r="E255" i="6" s="1"/>
  <c r="D256" i="6"/>
  <c r="D255" i="6" s="1"/>
  <c r="E254" i="6"/>
  <c r="E253" i="6" s="1"/>
  <c r="D254" i="6"/>
  <c r="D253" i="6" s="1"/>
  <c r="E252" i="6"/>
  <c r="E251" i="6" s="1"/>
  <c r="D252" i="6"/>
  <c r="D251" i="6" s="1"/>
  <c r="E250" i="6"/>
  <c r="D250" i="6"/>
  <c r="E244" i="6"/>
  <c r="E243" i="6" s="1"/>
  <c r="D244" i="6"/>
  <c r="D243" i="6" s="1"/>
  <c r="E242" i="6"/>
  <c r="E241" i="6" s="1"/>
  <c r="D242" i="6"/>
  <c r="D241" i="6" s="1"/>
  <c r="E224" i="6"/>
  <c r="E223" i="6" s="1"/>
  <c r="D224" i="6"/>
  <c r="D223" i="6" s="1"/>
  <c r="E222" i="6"/>
  <c r="D222" i="6"/>
  <c r="D221" i="6" s="1"/>
  <c r="E218" i="6"/>
  <c r="D218" i="6"/>
  <c r="D217" i="6" s="1"/>
  <c r="E220" i="6"/>
  <c r="D220" i="6"/>
  <c r="D219" i="6" s="1"/>
  <c r="E216" i="6"/>
  <c r="D216" i="6"/>
  <c r="E188" i="6"/>
  <c r="E187" i="6" s="1"/>
  <c r="D188" i="6"/>
  <c r="D187" i="6" s="1"/>
  <c r="E176" i="6"/>
  <c r="E175" i="6" s="1"/>
  <c r="D176" i="6"/>
  <c r="D175" i="6" s="1"/>
  <c r="E165" i="6"/>
  <c r="E164" i="6" s="1"/>
  <c r="D165" i="6"/>
  <c r="D164" i="6" s="1"/>
  <c r="E167" i="6"/>
  <c r="E166" i="6" s="1"/>
  <c r="D167" i="6"/>
  <c r="D166" i="6" s="1"/>
  <c r="E169" i="6"/>
  <c r="E168" i="6" s="1"/>
  <c r="D169" i="6"/>
  <c r="D168" i="6" s="1"/>
  <c r="E141" i="6"/>
  <c r="D141" i="6"/>
  <c r="E126" i="6"/>
  <c r="D126" i="6"/>
  <c r="E122" i="6"/>
  <c r="D122" i="6"/>
  <c r="E104" i="6"/>
  <c r="E103" i="6" s="1"/>
  <c r="D104" i="6"/>
  <c r="D103" i="6" s="1"/>
  <c r="E71" i="6"/>
  <c r="E70" i="6" s="1"/>
  <c r="D71" i="6"/>
  <c r="D70" i="6" s="1"/>
  <c r="E73" i="6"/>
  <c r="E72" i="6" s="1"/>
  <c r="D73" i="6"/>
  <c r="D72" i="6" s="1"/>
  <c r="E47" i="6"/>
  <c r="E46" i="6" s="1"/>
  <c r="D47" i="6"/>
  <c r="D46" i="6" s="1"/>
  <c r="E35" i="6"/>
  <c r="D35" i="6"/>
  <c r="E36" i="6"/>
  <c r="D36" i="6"/>
  <c r="E22" i="6"/>
  <c r="D22" i="6"/>
  <c r="E23" i="6"/>
  <c r="D23" i="6"/>
  <c r="G302" i="2"/>
  <c r="F126" i="3"/>
  <c r="F125" i="3" s="1"/>
  <c r="E126" i="3"/>
  <c r="E125" i="3" s="1"/>
  <c r="F128" i="3"/>
  <c r="F127" i="3" s="1"/>
  <c r="E128" i="3"/>
  <c r="E127" i="3" s="1"/>
  <c r="F136" i="3"/>
  <c r="F135" i="3" s="1"/>
  <c r="E136" i="3"/>
  <c r="E135" i="3" s="1"/>
  <c r="F122" i="3"/>
  <c r="F121" i="3" s="1"/>
  <c r="E122" i="3"/>
  <c r="E121" i="3" s="1"/>
  <c r="F167" i="3"/>
  <c r="F166" i="3" s="1"/>
  <c r="E167" i="3"/>
  <c r="E166" i="3" s="1"/>
  <c r="F159" i="3"/>
  <c r="F158" i="3" s="1"/>
  <c r="F157" i="3" s="1"/>
  <c r="F156" i="3" s="1"/>
  <c r="F155" i="3" s="1"/>
  <c r="F154" i="3" s="1"/>
  <c r="E159" i="3"/>
  <c r="E158" i="3" s="1"/>
  <c r="E157" i="3" s="1"/>
  <c r="E156" i="3" s="1"/>
  <c r="E155" i="3" s="1"/>
  <c r="E154" i="3" s="1"/>
  <c r="F651" i="3"/>
  <c r="F650" i="3" s="1"/>
  <c r="E651" i="3"/>
  <c r="E650" i="3" s="1"/>
  <c r="F653" i="3"/>
  <c r="F652" i="3" s="1"/>
  <c r="E653" i="3"/>
  <c r="E652" i="3" s="1"/>
  <c r="F634" i="3"/>
  <c r="F633" i="3" s="1"/>
  <c r="E634" i="3"/>
  <c r="E633" i="3" s="1"/>
  <c r="F636" i="3"/>
  <c r="F635" i="3" s="1"/>
  <c r="F638" i="3"/>
  <c r="F637" i="3" s="1"/>
  <c r="E636" i="3"/>
  <c r="E635" i="3" s="1"/>
  <c r="E638" i="3"/>
  <c r="E637" i="3" s="1"/>
  <c r="F627" i="3"/>
  <c r="F626" i="3" s="1"/>
  <c r="F625" i="3" s="1"/>
  <c r="F624" i="3" s="1"/>
  <c r="E627" i="3"/>
  <c r="E626" i="3" s="1"/>
  <c r="E625" i="3" s="1"/>
  <c r="E624" i="3" s="1"/>
  <c r="F568" i="3"/>
  <c r="F567" i="3" s="1"/>
  <c r="F570" i="3"/>
  <c r="F569" i="3" s="1"/>
  <c r="F572" i="3"/>
  <c r="F571" i="3" s="1"/>
  <c r="E569" i="3"/>
  <c r="E571" i="3"/>
  <c r="E567" i="3"/>
  <c r="F566" i="3"/>
  <c r="F565" i="3" s="1"/>
  <c r="E566" i="3"/>
  <c r="E565" i="3" s="1"/>
  <c r="F555" i="3"/>
  <c r="F554" i="3" s="1"/>
  <c r="E555" i="3"/>
  <c r="E554" i="3" s="1"/>
  <c r="F557" i="3"/>
  <c r="F556" i="3" s="1"/>
  <c r="E557" i="3"/>
  <c r="E556" i="3" s="1"/>
  <c r="F559" i="3"/>
  <c r="F558" i="3" s="1"/>
  <c r="E559" i="3"/>
  <c r="E558" i="3" s="1"/>
  <c r="F641" i="2"/>
  <c r="F643" i="2"/>
  <c r="F645" i="2"/>
  <c r="F525" i="3"/>
  <c r="E525" i="3"/>
  <c r="F524" i="3"/>
  <c r="E524" i="3"/>
  <c r="F513" i="3"/>
  <c r="F512" i="3" s="1"/>
  <c r="E513" i="3"/>
  <c r="E512" i="3" s="1"/>
  <c r="F509" i="3"/>
  <c r="F508" i="3" s="1"/>
  <c r="E509" i="3"/>
  <c r="E508" i="3" s="1"/>
  <c r="F457" i="3"/>
  <c r="F456" i="3" s="1"/>
  <c r="E457" i="3"/>
  <c r="E456" i="3" s="1"/>
  <c r="F443" i="3"/>
  <c r="F442" i="3" s="1"/>
  <c r="E443" i="3"/>
  <c r="E442" i="3" s="1"/>
  <c r="F405" i="3"/>
  <c r="F404" i="3" s="1"/>
  <c r="E405" i="3"/>
  <c r="E404" i="3" s="1"/>
  <c r="F403" i="3"/>
  <c r="F402" i="3" s="1"/>
  <c r="E403" i="3"/>
  <c r="E402" i="3" s="1"/>
  <c r="F383" i="3"/>
  <c r="F382" i="3" s="1"/>
  <c r="E383" i="3"/>
  <c r="E382" i="3" s="1"/>
  <c r="F375" i="3"/>
  <c r="F374" i="3"/>
  <c r="E374" i="3"/>
  <c r="E375" i="3"/>
  <c r="F362" i="3"/>
  <c r="F361" i="3"/>
  <c r="E361" i="3"/>
  <c r="E362" i="3"/>
  <c r="F326" i="3"/>
  <c r="F325" i="3" s="1"/>
  <c r="E326" i="3"/>
  <c r="E325" i="3" s="1"/>
  <c r="F315" i="3"/>
  <c r="F314" i="3" s="1"/>
  <c r="E315" i="3"/>
  <c r="E314" i="3" s="1"/>
  <c r="F313" i="3"/>
  <c r="F312" i="3" s="1"/>
  <c r="E313" i="3"/>
  <c r="E312" i="3" s="1"/>
  <c r="F295" i="3"/>
  <c r="F294" i="3" s="1"/>
  <c r="E295" i="3"/>
  <c r="E294" i="3" s="1"/>
  <c r="F306" i="3"/>
  <c r="F305" i="3" s="1"/>
  <c r="F304" i="3"/>
  <c r="F303" i="3" s="1"/>
  <c r="E306" i="3"/>
  <c r="E305" i="3" s="1"/>
  <c r="E304" i="3"/>
  <c r="E303" i="3" s="1"/>
  <c r="F300" i="3"/>
  <c r="F299" i="3" s="1"/>
  <c r="E300" i="3"/>
  <c r="E299" i="3" s="1"/>
  <c r="F298" i="3"/>
  <c r="F297" i="3" s="1"/>
  <c r="F293" i="3"/>
  <c r="F292" i="3" s="1"/>
  <c r="E293" i="3"/>
  <c r="E292" i="3" s="1"/>
  <c r="F268" i="3"/>
  <c r="F638" i="2" l="1"/>
  <c r="F124" i="3"/>
  <c r="F123" i="3" s="1"/>
  <c r="E124" i="3"/>
  <c r="E123" i="3" s="1"/>
  <c r="D174" i="6"/>
  <c r="E174" i="6"/>
  <c r="E554" i="6"/>
  <c r="D554" i="6"/>
  <c r="E489" i="6"/>
  <c r="E488" i="6" s="1"/>
  <c r="D489" i="6"/>
  <c r="D488" i="6" s="1"/>
  <c r="D257" i="6"/>
  <c r="E257" i="6"/>
  <c r="E34" i="6"/>
  <c r="D34" i="6"/>
  <c r="E21" i="6"/>
  <c r="D21" i="6"/>
  <c r="F649" i="3"/>
  <c r="E649" i="3"/>
  <c r="F632" i="3"/>
  <c r="F631" i="3" s="1"/>
  <c r="F630" i="3" s="1"/>
  <c r="F629" i="3" s="1"/>
  <c r="E632" i="3"/>
  <c r="E631" i="3" s="1"/>
  <c r="E630" i="3" s="1"/>
  <c r="E629" i="3" s="1"/>
  <c r="E564" i="3"/>
  <c r="F564" i="3"/>
  <c r="F373" i="3"/>
  <c r="E373" i="3"/>
  <c r="E360" i="3"/>
  <c r="F360" i="3"/>
  <c r="F272" i="3"/>
  <c r="F271" i="3" s="1"/>
  <c r="E272" i="3"/>
  <c r="E271" i="3" s="1"/>
  <c r="F267" i="3"/>
  <c r="E268" i="3"/>
  <c r="E267" i="3" s="1"/>
  <c r="F265" i="3"/>
  <c r="F264" i="3" s="1"/>
  <c r="E265" i="3"/>
  <c r="E264" i="3" s="1"/>
  <c r="F263" i="3"/>
  <c r="F262" i="3" s="1"/>
  <c r="E263" i="3"/>
  <c r="E262" i="3" s="1"/>
  <c r="F261" i="3"/>
  <c r="F260" i="3" s="1"/>
  <c r="E261" i="3"/>
  <c r="E260" i="3" s="1"/>
  <c r="F259" i="3"/>
  <c r="F258" i="3" s="1"/>
  <c r="E259" i="3"/>
  <c r="E258" i="3" s="1"/>
  <c r="F257" i="3"/>
  <c r="F256" i="3" s="1"/>
  <c r="E257" i="3"/>
  <c r="E256" i="3" s="1"/>
  <c r="F255" i="3"/>
  <c r="F254" i="3" s="1"/>
  <c r="E255" i="3"/>
  <c r="E254" i="3" s="1"/>
  <c r="E270" i="3"/>
  <c r="E269" i="3" s="1"/>
  <c r="F270" i="3"/>
  <c r="F269" i="3" s="1"/>
  <c r="E278" i="3"/>
  <c r="E277" i="3" s="1"/>
  <c r="F278" i="3"/>
  <c r="F277" i="3" s="1"/>
  <c r="F249" i="3"/>
  <c r="F248" i="3" s="1"/>
  <c r="E249" i="3"/>
  <c r="E248" i="3" s="1"/>
  <c r="F251" i="3"/>
  <c r="F250" i="3" s="1"/>
  <c r="E251" i="3"/>
  <c r="E250" i="3" s="1"/>
  <c r="F238" i="3"/>
  <c r="F237" i="3" s="1"/>
  <c r="E238" i="3"/>
  <c r="E237" i="3" s="1"/>
  <c r="F212" i="3"/>
  <c r="F211" i="3" s="1"/>
  <c r="F210" i="3" s="1"/>
  <c r="F209" i="3" s="1"/>
  <c r="F208" i="3" s="1"/>
  <c r="E212" i="3"/>
  <c r="E211" i="3" s="1"/>
  <c r="E210" i="3" s="1"/>
  <c r="E209" i="3" s="1"/>
  <c r="E208" i="3" s="1"/>
  <c r="F194" i="3"/>
  <c r="F193" i="3" s="1"/>
  <c r="E194" i="3"/>
  <c r="E193" i="3" s="1"/>
  <c r="F188" i="3"/>
  <c r="F187" i="3" s="1"/>
  <c r="E188" i="3"/>
  <c r="E187" i="3" s="1"/>
  <c r="F183" i="3"/>
  <c r="F182" i="3" s="1"/>
  <c r="E183" i="3"/>
  <c r="E182" i="3" s="1"/>
  <c r="E266" i="3" l="1"/>
  <c r="F266" i="3"/>
  <c r="F101" i="3"/>
  <c r="F100" i="3" s="1"/>
  <c r="F103" i="3"/>
  <c r="F102" i="3" s="1"/>
  <c r="E101" i="3"/>
  <c r="E100" i="3" s="1"/>
  <c r="E103" i="3"/>
  <c r="E102" i="3" s="1"/>
  <c r="F93" i="3"/>
  <c r="E93" i="3"/>
  <c r="G319" i="2"/>
  <c r="G115" i="2"/>
  <c r="G114" i="2" s="1"/>
  <c r="G67" i="2"/>
  <c r="F67" i="2"/>
  <c r="G99" i="2"/>
  <c r="F99" i="2"/>
  <c r="G267" i="2"/>
  <c r="F267" i="2"/>
  <c r="G678" i="2"/>
  <c r="G661" i="2"/>
  <c r="G660" i="2" s="1"/>
  <c r="G659" i="2" s="1"/>
  <c r="F661" i="2"/>
  <c r="F660" i="2" s="1"/>
  <c r="F659" i="2" s="1"/>
  <c r="F678" i="2"/>
  <c r="G655" i="2"/>
  <c r="G638" i="2"/>
  <c r="F634" i="2"/>
  <c r="F575" i="2"/>
  <c r="G513" i="2"/>
  <c r="G512" i="2" s="1"/>
  <c r="F513" i="2"/>
  <c r="F512" i="2" s="1"/>
  <c r="G403" i="2"/>
  <c r="F403" i="2"/>
  <c r="G390" i="2"/>
  <c r="F390" i="2"/>
  <c r="G364" i="2"/>
  <c r="G363" i="2" s="1"/>
  <c r="G362" i="2" s="1"/>
  <c r="F364" i="2"/>
  <c r="F363" i="2" s="1"/>
  <c r="F362" i="2" s="1"/>
  <c r="G449" i="2"/>
  <c r="G399" i="2"/>
  <c r="G261" i="2"/>
  <c r="G257" i="2"/>
  <c r="F261" i="2"/>
  <c r="F257" i="2"/>
  <c r="G254" i="2"/>
  <c r="G252" i="2"/>
  <c r="G250" i="2"/>
  <c r="G246" i="2"/>
  <c r="G238" i="2"/>
  <c r="G240" i="2"/>
  <c r="G244" i="2"/>
  <c r="F99" i="3" l="1"/>
  <c r="F98" i="3" s="1"/>
  <c r="E99" i="3"/>
  <c r="E98" i="3" s="1"/>
  <c r="G306" i="2"/>
  <c r="F306" i="2"/>
  <c r="G295" i="2"/>
  <c r="G293" i="2"/>
  <c r="G287" i="2"/>
  <c r="F287" i="2"/>
  <c r="F295" i="2"/>
  <c r="F293" i="2"/>
  <c r="G291" i="2"/>
  <c r="F291" i="2"/>
  <c r="G289" i="2"/>
  <c r="F289" i="2"/>
  <c r="E298" i="3" s="1"/>
  <c r="E297" i="3" s="1"/>
  <c r="G282" i="2"/>
  <c r="F282" i="2"/>
  <c r="G276" i="2"/>
  <c r="F287" i="3" s="1"/>
  <c r="F286" i="3" s="1"/>
  <c r="F276" i="2"/>
  <c r="E287" i="3" s="1"/>
  <c r="E286" i="3" s="1"/>
  <c r="F254" i="2"/>
  <c r="F252" i="2"/>
  <c r="F250" i="2"/>
  <c r="F244" i="2"/>
  <c r="F248" i="2"/>
  <c r="F246" i="2"/>
  <c r="F240" i="2"/>
  <c r="F238" i="2"/>
  <c r="G227" i="2"/>
  <c r="F227" i="2"/>
  <c r="G218" i="2"/>
  <c r="G148" i="2"/>
  <c r="G147" i="2" s="1"/>
  <c r="G146" i="2" s="1"/>
  <c r="G145" i="2" s="1"/>
  <c r="G144" i="2" s="1"/>
  <c r="D175" i="5" s="1"/>
  <c r="F148" i="2"/>
  <c r="F147" i="2" s="1"/>
  <c r="F146" i="2" s="1"/>
  <c r="F145" i="2" s="1"/>
  <c r="G286" i="2" l="1"/>
  <c r="F286" i="2"/>
  <c r="F144" i="2"/>
  <c r="C175" i="5" s="1"/>
  <c r="G201" i="2"/>
  <c r="G200" i="2" s="1"/>
  <c r="G199" i="2" s="1"/>
  <c r="G198" i="2" s="1"/>
  <c r="F201" i="2"/>
  <c r="F200" i="2" s="1"/>
  <c r="F199" i="2" s="1"/>
  <c r="F198" i="2" s="1"/>
  <c r="G183" i="2"/>
  <c r="F183" i="2"/>
  <c r="G177" i="2"/>
  <c r="F177" i="2"/>
  <c r="F172" i="2"/>
  <c r="G156" i="2"/>
  <c r="F156" i="2"/>
  <c r="G125" i="2"/>
  <c r="F125" i="2"/>
  <c r="G117" i="2"/>
  <c r="F117" i="2"/>
  <c r="F115" i="2"/>
  <c r="F111" i="2"/>
  <c r="G81" i="2"/>
  <c r="F114" i="2" l="1"/>
  <c r="F113" i="2" s="1"/>
  <c r="F81" i="2"/>
  <c r="G113" i="2"/>
  <c r="G111" i="2"/>
  <c r="F92" i="2"/>
  <c r="F90" i="2"/>
  <c r="G90" i="2"/>
  <c r="G92" i="2"/>
  <c r="G46" i="2"/>
  <c r="G23" i="2"/>
  <c r="F401" i="2"/>
  <c r="F196" i="2"/>
  <c r="F89" i="2" l="1"/>
  <c r="F88" i="2" s="1"/>
  <c r="G89" i="2"/>
  <c r="G88" i="2" s="1"/>
  <c r="F300" i="2"/>
  <c r="G300" i="2"/>
  <c r="G109" i="2" l="1"/>
  <c r="G108" i="2" s="1"/>
  <c r="F582" i="3" l="1"/>
  <c r="F581" i="3" s="1"/>
  <c r="E582" i="3"/>
  <c r="E581" i="3" s="1"/>
  <c r="F39" i="3"/>
  <c r="F38" i="3" s="1"/>
  <c r="E39" i="3"/>
  <c r="E38" i="3" s="1"/>
  <c r="F655" i="2" l="1"/>
  <c r="F53" i="3"/>
  <c r="F52" i="3" s="1"/>
  <c r="E53" i="3"/>
  <c r="E52" i="3" s="1"/>
  <c r="F436" i="2" l="1"/>
  <c r="G436" i="2"/>
  <c r="F329" i="3" l="1"/>
  <c r="F328" i="3" s="1"/>
  <c r="E329" i="3"/>
  <c r="E328" i="3" s="1"/>
  <c r="G309" i="2"/>
  <c r="F309" i="2"/>
  <c r="E196" i="6" l="1"/>
  <c r="E195" i="6" s="1"/>
  <c r="D196" i="6"/>
  <c r="D195" i="6" s="1"/>
  <c r="E190" i="6"/>
  <c r="E189" i="6" s="1"/>
  <c r="D190" i="6"/>
  <c r="D189" i="6" s="1"/>
  <c r="E110" i="6"/>
  <c r="E109" i="6" s="1"/>
  <c r="D110" i="6"/>
  <c r="D109" i="6" s="1"/>
  <c r="E100" i="6"/>
  <c r="E99" i="6" s="1"/>
  <c r="D100" i="6"/>
  <c r="D99" i="6" s="1"/>
  <c r="E88" i="6"/>
  <c r="E87" i="6" s="1"/>
  <c r="D88" i="6"/>
  <c r="D87" i="6" s="1"/>
  <c r="E82" i="6"/>
  <c r="E81" i="6" s="1"/>
  <c r="D82" i="6"/>
  <c r="D81" i="6" s="1"/>
  <c r="E77" i="6"/>
  <c r="E76" i="6" s="1"/>
  <c r="D77" i="6"/>
  <c r="D76" i="6" s="1"/>
  <c r="E55" i="6"/>
  <c r="E54" i="6" s="1"/>
  <c r="D55" i="6"/>
  <c r="D54" i="6" s="1"/>
  <c r="E38" i="6"/>
  <c r="E37" i="6" s="1"/>
  <c r="D38" i="6"/>
  <c r="D37" i="6" s="1"/>
  <c r="E27" i="6"/>
  <c r="E26" i="6" s="1"/>
  <c r="D27" i="6"/>
  <c r="D26" i="6" s="1"/>
  <c r="F465" i="3"/>
  <c r="F464" i="3" s="1"/>
  <c r="E465" i="3"/>
  <c r="E464" i="3" s="1"/>
  <c r="F459" i="3"/>
  <c r="F458" i="3" s="1"/>
  <c r="E459" i="3"/>
  <c r="E458" i="3" s="1"/>
  <c r="F447" i="3"/>
  <c r="F446" i="3" s="1"/>
  <c r="E447" i="3"/>
  <c r="E446" i="3" s="1"/>
  <c r="F439" i="3"/>
  <c r="F438" i="3" s="1"/>
  <c r="E439" i="3"/>
  <c r="E438" i="3" s="1"/>
  <c r="F414" i="3"/>
  <c r="F413" i="3" s="1"/>
  <c r="E414" i="3"/>
  <c r="E413" i="3" s="1"/>
  <c r="F409" i="3"/>
  <c r="F408" i="3" s="1"/>
  <c r="E409" i="3"/>
  <c r="E408" i="3" s="1"/>
  <c r="F389" i="3"/>
  <c r="F388" i="3" s="1"/>
  <c r="E389" i="3"/>
  <c r="E388" i="3" s="1"/>
  <c r="F377" i="3"/>
  <c r="F376" i="3" s="1"/>
  <c r="E377" i="3"/>
  <c r="E376" i="3" s="1"/>
  <c r="F366" i="3"/>
  <c r="F365" i="3" s="1"/>
  <c r="E366" i="3"/>
  <c r="E365" i="3" s="1"/>
  <c r="G581" i="2"/>
  <c r="F581" i="2"/>
  <c r="G575" i="2"/>
  <c r="G476" i="2"/>
  <c r="F476" i="2"/>
  <c r="G468" i="2"/>
  <c r="F468" i="2"/>
  <c r="F449" i="2"/>
  <c r="G443" i="2"/>
  <c r="F443" i="2"/>
  <c r="G438" i="2"/>
  <c r="F438" i="2"/>
  <c r="G418" i="2"/>
  <c r="F418" i="2"/>
  <c r="G406" i="2"/>
  <c r="F406" i="2"/>
  <c r="G395" i="2"/>
  <c r="F395" i="2"/>
  <c r="F311" i="3" l="1"/>
  <c r="F310" i="3" s="1"/>
  <c r="E311" i="3"/>
  <c r="E310" i="3" s="1"/>
  <c r="E460" i="6"/>
  <c r="D460" i="6"/>
  <c r="D459" i="6" s="1"/>
  <c r="D458" i="6" s="1"/>
  <c r="D457" i="6" s="1"/>
  <c r="G560" i="2"/>
  <c r="F560" i="2"/>
  <c r="F309" i="3" l="1"/>
  <c r="F308" i="3" s="1"/>
  <c r="F307" i="3" s="1"/>
  <c r="E309" i="3"/>
  <c r="E308" i="3" s="1"/>
  <c r="E307" i="3" s="1"/>
  <c r="G559" i="2"/>
  <c r="G558" i="2" s="1"/>
  <c r="G557" i="2" s="1"/>
  <c r="G556" i="2" s="1"/>
  <c r="G555" i="2" s="1"/>
  <c r="F559" i="2"/>
  <c r="F558" i="2" s="1"/>
  <c r="F557" i="2" s="1"/>
  <c r="F556" i="2" s="1"/>
  <c r="F555" i="2" s="1"/>
  <c r="E459" i="6"/>
  <c r="E458" i="6" s="1"/>
  <c r="E457" i="6" s="1"/>
  <c r="E484" i="6"/>
  <c r="E483" i="6" s="1"/>
  <c r="E485" i="6"/>
  <c r="D485" i="6"/>
  <c r="F119" i="3"/>
  <c r="F118" i="3" s="1"/>
  <c r="F120" i="3"/>
  <c r="E120" i="3"/>
  <c r="F109" i="2"/>
  <c r="F225" i="2"/>
  <c r="D484" i="6" l="1"/>
  <c r="D483" i="6" s="1"/>
  <c r="F108" i="2"/>
  <c r="E119" i="3"/>
  <c r="E118" i="3" s="1"/>
  <c r="F347" i="2" l="1"/>
  <c r="E341" i="6"/>
  <c r="D341" i="6"/>
  <c r="E291" i="6"/>
  <c r="D291" i="6"/>
  <c r="E273" i="6"/>
  <c r="E272" i="6" s="1"/>
  <c r="D273" i="6"/>
  <c r="D272" i="6" s="1"/>
  <c r="F229" i="3"/>
  <c r="F228" i="3" s="1"/>
  <c r="E229" i="3"/>
  <c r="E228" i="3" s="1"/>
  <c r="F218" i="2"/>
  <c r="E249" i="6" l="1"/>
  <c r="D249" i="6"/>
  <c r="E94" i="6" l="1"/>
  <c r="E93" i="6" s="1"/>
  <c r="E92" i="6" s="1"/>
  <c r="D94" i="6"/>
  <c r="D93" i="6" s="1"/>
  <c r="D92" i="6" s="1"/>
  <c r="D91" i="6"/>
  <c r="D90" i="6" s="1"/>
  <c r="D89" i="6" s="1"/>
  <c r="E91" i="6"/>
  <c r="E90" i="6" s="1"/>
  <c r="E89" i="6" s="1"/>
  <c r="F426" i="3"/>
  <c r="F425" i="3" s="1"/>
  <c r="F424" i="3" s="1"/>
  <c r="E426" i="3"/>
  <c r="E425" i="3" s="1"/>
  <c r="E424" i="3" s="1"/>
  <c r="G455" i="2"/>
  <c r="G454" i="2" s="1"/>
  <c r="F455" i="2"/>
  <c r="F454" i="2" s="1"/>
  <c r="F42" i="2" l="1"/>
  <c r="F41" i="2" s="1"/>
  <c r="E232" i="6" l="1"/>
  <c r="E231" i="6" s="1"/>
  <c r="D232" i="6"/>
  <c r="D231" i="6" s="1"/>
  <c r="F661" i="3"/>
  <c r="F660" i="3" s="1"/>
  <c r="E661" i="3"/>
  <c r="E660" i="3" s="1"/>
  <c r="G689" i="2"/>
  <c r="F689" i="2"/>
  <c r="G86" i="2" l="1"/>
  <c r="G85" i="2" s="1"/>
  <c r="G84" i="2" s="1"/>
  <c r="E97" i="3"/>
  <c r="E96" i="3" s="1"/>
  <c r="E95" i="3" s="1"/>
  <c r="E94" i="3" s="1"/>
  <c r="F86" i="2"/>
  <c r="F85" i="2" s="1"/>
  <c r="F84" i="2" s="1"/>
  <c r="E147" i="6"/>
  <c r="D147" i="6"/>
  <c r="F537" i="3"/>
  <c r="E537" i="3"/>
  <c r="G613" i="2"/>
  <c r="F613" i="2"/>
  <c r="F97" i="3" l="1"/>
  <c r="F96" i="3" s="1"/>
  <c r="F95" i="3" s="1"/>
  <c r="F94" i="3" s="1"/>
  <c r="E121" i="6"/>
  <c r="D121" i="6"/>
  <c r="E296" i="6" l="1"/>
  <c r="D296" i="6"/>
  <c r="F186" i="3"/>
  <c r="F185" i="3" s="1"/>
  <c r="E186" i="3"/>
  <c r="E185" i="3" s="1"/>
  <c r="G175" i="2"/>
  <c r="F175" i="2"/>
  <c r="E538" i="6"/>
  <c r="E537" i="6" s="1"/>
  <c r="D538" i="6"/>
  <c r="D537" i="6" s="1"/>
  <c r="F320" i="3"/>
  <c r="F319" i="3" s="1"/>
  <c r="E320" i="3"/>
  <c r="E319" i="3" s="1"/>
  <c r="E57" i="6"/>
  <c r="E56" i="6" s="1"/>
  <c r="D57" i="6"/>
  <c r="D56" i="6" s="1"/>
  <c r="F391" i="3"/>
  <c r="F390" i="3" s="1"/>
  <c r="E391" i="3"/>
  <c r="E390" i="3" s="1"/>
  <c r="G420" i="2"/>
  <c r="F420" i="2"/>
  <c r="F192" i="3" l="1"/>
  <c r="F191" i="3" s="1"/>
  <c r="E301" i="6"/>
  <c r="E300" i="6" s="1"/>
  <c r="G181" i="2"/>
  <c r="F181" i="2"/>
  <c r="D301" i="6" l="1"/>
  <c r="D300" i="6" s="1"/>
  <c r="E192" i="3"/>
  <c r="E191" i="3" s="1"/>
  <c r="E389" i="6" l="1"/>
  <c r="E388" i="6" s="1"/>
  <c r="D389" i="6"/>
  <c r="D388" i="6" s="1"/>
  <c r="F616" i="3"/>
  <c r="F615" i="3" s="1"/>
  <c r="E616" i="3"/>
  <c r="E615" i="3" s="1"/>
  <c r="G353" i="2"/>
  <c r="F353" i="2"/>
  <c r="D542" i="6"/>
  <c r="D541" i="6" s="1"/>
  <c r="E542" i="6"/>
  <c r="E541" i="6" s="1"/>
  <c r="F324" i="3"/>
  <c r="F323" i="3" s="1"/>
  <c r="E324" i="3"/>
  <c r="E323" i="3" s="1"/>
  <c r="G304" i="2"/>
  <c r="G299" i="2" s="1"/>
  <c r="F304" i="2"/>
  <c r="E113" i="6"/>
  <c r="E112" i="6" s="1"/>
  <c r="D113" i="6"/>
  <c r="D112" i="6" s="1"/>
  <c r="F675" i="3"/>
  <c r="F674" i="3" s="1"/>
  <c r="E675" i="3"/>
  <c r="E674" i="3" s="1"/>
  <c r="G550" i="2"/>
  <c r="F550" i="2"/>
  <c r="E156" i="6"/>
  <c r="E155" i="6" s="1"/>
  <c r="D156" i="6"/>
  <c r="D155" i="6" s="1"/>
  <c r="F546" i="3"/>
  <c r="F545" i="3" s="1"/>
  <c r="E546" i="3"/>
  <c r="E545" i="3" s="1"/>
  <c r="G619" i="2"/>
  <c r="F619" i="2"/>
  <c r="E171" i="6"/>
  <c r="E170" i="6" s="1"/>
  <c r="D171" i="6"/>
  <c r="D170" i="6" s="1"/>
  <c r="F561" i="3"/>
  <c r="F560" i="3" s="1"/>
  <c r="E561" i="3"/>
  <c r="E560" i="3" s="1"/>
  <c r="G634" i="2"/>
  <c r="E215" i="6"/>
  <c r="D215" i="6"/>
  <c r="D214" i="6" s="1"/>
  <c r="E217" i="6"/>
  <c r="G466" i="2"/>
  <c r="E531" i="6"/>
  <c r="E530" i="6" s="1"/>
  <c r="D531" i="6"/>
  <c r="D530" i="6" s="1"/>
  <c r="F236" i="3"/>
  <c r="F235" i="3" s="1"/>
  <c r="E236" i="3"/>
  <c r="E235" i="3" s="1"/>
  <c r="G225" i="2"/>
  <c r="E546" i="6"/>
  <c r="E298" i="6"/>
  <c r="D298" i="6"/>
  <c r="E115" i="6"/>
  <c r="E114" i="6" s="1"/>
  <c r="D115" i="6"/>
  <c r="D114" i="6" s="1"/>
  <c r="F677" i="3"/>
  <c r="F676" i="3" s="1"/>
  <c r="E677" i="3"/>
  <c r="E676" i="3" s="1"/>
  <c r="G552" i="2"/>
  <c r="F552" i="2"/>
  <c r="G549" i="2" l="1"/>
  <c r="F549" i="2"/>
  <c r="E673" i="3"/>
  <c r="D546" i="6"/>
  <c r="F673" i="3"/>
  <c r="E111" i="6"/>
  <c r="D111" i="6"/>
  <c r="E124" i="6"/>
  <c r="D124" i="6"/>
  <c r="E129" i="6"/>
  <c r="D129" i="6"/>
  <c r="E131" i="6"/>
  <c r="D131" i="6"/>
  <c r="F531" i="3"/>
  <c r="E531" i="3"/>
  <c r="F518" i="3"/>
  <c r="E518" i="3"/>
  <c r="F516" i="3"/>
  <c r="E516" i="3"/>
  <c r="F511" i="3"/>
  <c r="E511" i="3"/>
  <c r="G522" i="2"/>
  <c r="G521" i="2" s="1"/>
  <c r="G520" i="2" s="1"/>
  <c r="G519" i="2" s="1"/>
  <c r="F522" i="2"/>
  <c r="F521" i="2" s="1"/>
  <c r="F520" i="2" s="1"/>
  <c r="F519" i="2" s="1"/>
  <c r="G509" i="2"/>
  <c r="F509" i="2"/>
  <c r="G507" i="2"/>
  <c r="F507" i="2"/>
  <c r="G502" i="2"/>
  <c r="G499" i="2" s="1"/>
  <c r="F502" i="2"/>
  <c r="F499" i="2" s="1"/>
  <c r="G479" i="2"/>
  <c r="F479" i="2"/>
  <c r="E512" i="6"/>
  <c r="D512" i="6"/>
  <c r="G484" i="2"/>
  <c r="G483" i="2" s="1"/>
  <c r="G482" i="2" s="1"/>
  <c r="G481" i="2" s="1"/>
  <c r="E358" i="6"/>
  <c r="E357" i="6" s="1"/>
  <c r="D358" i="6"/>
  <c r="D357" i="6" s="1"/>
  <c r="E360" i="6"/>
  <c r="E359" i="6" s="1"/>
  <c r="D360" i="6"/>
  <c r="D359" i="6" s="1"/>
  <c r="E362" i="6"/>
  <c r="E361" i="6" s="1"/>
  <c r="D362" i="6"/>
  <c r="D361" i="6" s="1"/>
  <c r="F350" i="3"/>
  <c r="F349" i="3" s="1"/>
  <c r="E350" i="3"/>
  <c r="E349" i="3" s="1"/>
  <c r="F352" i="3"/>
  <c r="F351" i="3" s="1"/>
  <c r="E352" i="3"/>
  <c r="E351" i="3" s="1"/>
  <c r="F354" i="3"/>
  <c r="F353" i="3" s="1"/>
  <c r="E354" i="3"/>
  <c r="E353" i="3" s="1"/>
  <c r="G334" i="2"/>
  <c r="F334" i="2"/>
  <c r="G332" i="2"/>
  <c r="F332" i="2"/>
  <c r="G330" i="2"/>
  <c r="F330" i="2"/>
  <c r="D680" i="3"/>
  <c r="E368" i="2"/>
  <c r="E357" i="2"/>
  <c r="D612" i="3"/>
  <c r="E350" i="2"/>
  <c r="D585" i="3"/>
  <c r="E338" i="2"/>
  <c r="F506" i="2" l="1"/>
  <c r="F498" i="2" s="1"/>
  <c r="G506" i="2"/>
  <c r="E356" i="6"/>
  <c r="E348" i="3"/>
  <c r="E347" i="3" s="1"/>
  <c r="E346" i="3" s="1"/>
  <c r="E345" i="3" s="1"/>
  <c r="E344" i="3" s="1"/>
  <c r="D356" i="6"/>
  <c r="F348" i="3"/>
  <c r="F347" i="3" s="1"/>
  <c r="F346" i="3" s="1"/>
  <c r="F345" i="3" s="1"/>
  <c r="F344" i="3" s="1"/>
  <c r="G329" i="2"/>
  <c r="G328" i="2" s="1"/>
  <c r="G327" i="2" s="1"/>
  <c r="G326" i="2" s="1"/>
  <c r="F329" i="2"/>
  <c r="F328" i="2" s="1"/>
  <c r="F327" i="2" s="1"/>
  <c r="F326" i="2" s="1"/>
  <c r="F430" i="2"/>
  <c r="E391" i="6"/>
  <c r="E390" i="6" s="1"/>
  <c r="E387" i="6" s="1"/>
  <c r="E386" i="6" s="1"/>
  <c r="D391" i="6"/>
  <c r="D390" i="6" s="1"/>
  <c r="D387" i="6" s="1"/>
  <c r="D386" i="6" s="1"/>
  <c r="F618" i="3"/>
  <c r="F617" i="3" s="1"/>
  <c r="F614" i="3" s="1"/>
  <c r="F613" i="3" s="1"/>
  <c r="E618" i="3"/>
  <c r="E617" i="3" s="1"/>
  <c r="E614" i="3" s="1"/>
  <c r="E613" i="3" s="1"/>
  <c r="G355" i="2"/>
  <c r="G352" i="2" s="1"/>
  <c r="G351" i="2" s="1"/>
  <c r="F355" i="2"/>
  <c r="F352" i="2" s="1"/>
  <c r="F351" i="2" s="1"/>
  <c r="G325" i="2" l="1"/>
  <c r="D313" i="5"/>
  <c r="D312" i="5" s="1"/>
  <c r="F325" i="2"/>
  <c r="C313" i="5"/>
  <c r="C312" i="5" s="1"/>
  <c r="G498" i="2"/>
  <c r="E348" i="6"/>
  <c r="D348" i="6"/>
  <c r="E125" i="6"/>
  <c r="D125" i="6"/>
  <c r="F470" i="3" l="1"/>
  <c r="F469" i="3" s="1"/>
  <c r="F468" i="3" s="1"/>
  <c r="F467" i="3" s="1"/>
  <c r="F466" i="3" s="1"/>
  <c r="F484" i="2" l="1"/>
  <c r="F483" i="2" s="1"/>
  <c r="F482" i="2" s="1"/>
  <c r="F481" i="2" s="1"/>
  <c r="E470" i="3" l="1"/>
  <c r="E469" i="3" s="1"/>
  <c r="E468" i="3" s="1"/>
  <c r="E467" i="3" s="1"/>
  <c r="E466" i="3" s="1"/>
  <c r="E118" i="6" l="1"/>
  <c r="D118" i="6"/>
  <c r="D117" i="6" s="1"/>
  <c r="F450" i="3"/>
  <c r="E450" i="3"/>
  <c r="E449" i="3" s="1"/>
  <c r="G478" i="2"/>
  <c r="F478" i="2"/>
  <c r="D382" i="6" l="1"/>
  <c r="E117" i="6"/>
  <c r="E116" i="6" s="1"/>
  <c r="F449" i="3"/>
  <c r="F448" i="3" s="1"/>
  <c r="D116" i="6"/>
  <c r="E448" i="3"/>
  <c r="F530" i="3" l="1"/>
  <c r="F529" i="3" s="1"/>
  <c r="F528" i="3" s="1"/>
  <c r="F527" i="3" s="1"/>
  <c r="D347" i="6"/>
  <c r="D346" i="6" s="1"/>
  <c r="D345" i="6" s="1"/>
  <c r="E291" i="3"/>
  <c r="E290" i="3" s="1"/>
  <c r="D201" i="6"/>
  <c r="E49" i="6"/>
  <c r="E48" i="6" s="1"/>
  <c r="E59" i="6"/>
  <c r="E58" i="6" s="1"/>
  <c r="E53" i="6"/>
  <c r="E52" i="6" s="1"/>
  <c r="E69" i="6"/>
  <c r="E68" i="6" s="1"/>
  <c r="E67" i="6"/>
  <c r="E66" i="6" s="1"/>
  <c r="E65" i="6"/>
  <c r="E64" i="6" s="1"/>
  <c r="E63" i="6"/>
  <c r="E62" i="6" s="1"/>
  <c r="D49" i="6"/>
  <c r="D48" i="6" s="1"/>
  <c r="D59" i="6"/>
  <c r="D58" i="6" s="1"/>
  <c r="D53" i="6"/>
  <c r="D52" i="6" s="1"/>
  <c r="D67" i="6"/>
  <c r="D66" i="6" s="1"/>
  <c r="E19" i="6"/>
  <c r="E20" i="6"/>
  <c r="E25" i="6"/>
  <c r="E24" i="6" s="1"/>
  <c r="E31" i="6"/>
  <c r="E30" i="6" s="1"/>
  <c r="E33" i="6"/>
  <c r="E32" i="6" s="1"/>
  <c r="D19" i="6"/>
  <c r="D20" i="6"/>
  <c r="D25" i="6"/>
  <c r="D24" i="6" s="1"/>
  <c r="F387" i="3"/>
  <c r="F386" i="3" s="1"/>
  <c r="F401" i="3"/>
  <c r="F400" i="3" s="1"/>
  <c r="F399" i="3"/>
  <c r="F398" i="3" s="1"/>
  <c r="F397" i="3"/>
  <c r="F396" i="3" s="1"/>
  <c r="F395" i="3"/>
  <c r="F394" i="3" s="1"/>
  <c r="E387" i="3"/>
  <c r="E386" i="3" s="1"/>
  <c r="E399" i="3"/>
  <c r="E398" i="3" s="1"/>
  <c r="F364" i="3"/>
  <c r="F363" i="3" s="1"/>
  <c r="F370" i="3"/>
  <c r="F369" i="3" s="1"/>
  <c r="F372" i="3"/>
  <c r="F371" i="3" s="1"/>
  <c r="E364" i="3"/>
  <c r="E363" i="3" s="1"/>
  <c r="E368" i="3"/>
  <c r="E367" i="3" s="1"/>
  <c r="F470" i="2"/>
  <c r="E437" i="3"/>
  <c r="E436" i="3" s="1"/>
  <c r="E445" i="3"/>
  <c r="E444" i="3" s="1"/>
  <c r="D152" i="6"/>
  <c r="D153" i="6"/>
  <c r="D154" i="6"/>
  <c r="D149" i="6"/>
  <c r="D158" i="6"/>
  <c r="D157" i="6" s="1"/>
  <c r="E542" i="3"/>
  <c r="E543" i="3"/>
  <c r="E544" i="3"/>
  <c r="E539" i="3"/>
  <c r="E548" i="3"/>
  <c r="E547" i="3" s="1"/>
  <c r="F615" i="2"/>
  <c r="F611" i="2"/>
  <c r="F621" i="2"/>
  <c r="D106" i="6"/>
  <c r="D105" i="6" s="1"/>
  <c r="D98" i="6"/>
  <c r="D97" i="6" s="1"/>
  <c r="D108" i="6"/>
  <c r="D107" i="6" s="1"/>
  <c r="F466" i="2"/>
  <c r="F474" i="2"/>
  <c r="E370" i="3"/>
  <c r="E369" i="3" s="1"/>
  <c r="E372" i="3"/>
  <c r="E371" i="3" s="1"/>
  <c r="F397" i="2"/>
  <c r="F393" i="2"/>
  <c r="G269" i="2"/>
  <c r="G271" i="2"/>
  <c r="G274" i="2"/>
  <c r="G278" i="2"/>
  <c r="G280" i="2"/>
  <c r="G311" i="2"/>
  <c r="G308" i="2" s="1"/>
  <c r="G298" i="2" s="1"/>
  <c r="F269" i="2"/>
  <c r="F271" i="2"/>
  <c r="F274" i="2"/>
  <c r="F278" i="2"/>
  <c r="F302" i="2"/>
  <c r="F299" i="2" s="1"/>
  <c r="F311" i="2"/>
  <c r="F308" i="2" s="1"/>
  <c r="E439" i="6"/>
  <c r="E438" i="6" s="1"/>
  <c r="E437" i="6" s="1"/>
  <c r="E442" i="6"/>
  <c r="E441" i="6" s="1"/>
  <c r="E444" i="6"/>
  <c r="E443" i="6" s="1"/>
  <c r="E447" i="6"/>
  <c r="E446" i="6" s="1"/>
  <c r="E445" i="6" s="1"/>
  <c r="E450" i="6"/>
  <c r="E449" i="6" s="1"/>
  <c r="E448" i="6" s="1"/>
  <c r="E453" i="6"/>
  <c r="E452" i="6" s="1"/>
  <c r="E451" i="6" s="1"/>
  <c r="E456" i="6"/>
  <c r="E455" i="6" s="1"/>
  <c r="E454" i="6" s="1"/>
  <c r="D439" i="6"/>
  <c r="D438" i="6" s="1"/>
  <c r="D437" i="6" s="1"/>
  <c r="D442" i="6"/>
  <c r="D441" i="6" s="1"/>
  <c r="D444" i="6"/>
  <c r="D443" i="6" s="1"/>
  <c r="D447" i="6"/>
  <c r="D446" i="6" s="1"/>
  <c r="D445" i="6" s="1"/>
  <c r="D450" i="6"/>
  <c r="D449" i="6" s="1"/>
  <c r="D448" i="6" s="1"/>
  <c r="D453" i="6"/>
  <c r="D452" i="6" s="1"/>
  <c r="D451" i="6" s="1"/>
  <c r="D456" i="6"/>
  <c r="D455" i="6" s="1"/>
  <c r="D454" i="6" s="1"/>
  <c r="D61" i="6"/>
  <c r="D60" i="6" s="1"/>
  <c r="F331" i="3"/>
  <c r="F330" i="3" s="1"/>
  <c r="F327" i="3" s="1"/>
  <c r="E331" i="3"/>
  <c r="E330" i="3" s="1"/>
  <c r="E327" i="3" s="1"/>
  <c r="E549" i="6"/>
  <c r="E548" i="6" s="1"/>
  <c r="E545" i="6" s="1"/>
  <c r="D549" i="6"/>
  <c r="D548" i="6" s="1"/>
  <c r="D545" i="6" s="1"/>
  <c r="E152" i="6"/>
  <c r="E153" i="6"/>
  <c r="E154" i="6"/>
  <c r="E149" i="6"/>
  <c r="E158" i="6"/>
  <c r="E157" i="6" s="1"/>
  <c r="E161" i="6"/>
  <c r="E160" i="6" s="1"/>
  <c r="E163" i="6"/>
  <c r="E162" i="6" s="1"/>
  <c r="E173" i="6"/>
  <c r="E172" i="6" s="1"/>
  <c r="D161" i="6"/>
  <c r="D160" i="6" s="1"/>
  <c r="D163" i="6"/>
  <c r="D162" i="6" s="1"/>
  <c r="D173" i="6"/>
  <c r="D172" i="6" s="1"/>
  <c r="F542" i="3"/>
  <c r="F543" i="3"/>
  <c r="F544" i="3"/>
  <c r="F539" i="3"/>
  <c r="F548" i="3"/>
  <c r="F547" i="3" s="1"/>
  <c r="F551" i="3"/>
  <c r="F550" i="3" s="1"/>
  <c r="F553" i="3"/>
  <c r="F552" i="3" s="1"/>
  <c r="F563" i="3"/>
  <c r="F562" i="3" s="1"/>
  <c r="E551" i="3"/>
  <c r="E550" i="3" s="1"/>
  <c r="E553" i="3"/>
  <c r="E552" i="3" s="1"/>
  <c r="E563" i="3"/>
  <c r="E562" i="3" s="1"/>
  <c r="G615" i="2"/>
  <c r="G611" i="2"/>
  <c r="G621" i="2"/>
  <c r="G624" i="2"/>
  <c r="G626" i="2"/>
  <c r="G636" i="2"/>
  <c r="F626" i="2"/>
  <c r="F624" i="2"/>
  <c r="F636" i="2"/>
  <c r="D63" i="6"/>
  <c r="D62" i="6" s="1"/>
  <c r="F280" i="3"/>
  <c r="F279" i="3" s="1"/>
  <c r="F282" i="3"/>
  <c r="F281" i="3" s="1"/>
  <c r="F285" i="3"/>
  <c r="F284" i="3" s="1"/>
  <c r="F289" i="3"/>
  <c r="F288" i="3" s="1"/>
  <c r="F291" i="3"/>
  <c r="F290" i="3" s="1"/>
  <c r="F302" i="3"/>
  <c r="F301" i="3" s="1"/>
  <c r="F296" i="3" s="1"/>
  <c r="F322" i="3"/>
  <c r="F321" i="3" s="1"/>
  <c r="F318" i="3" s="1"/>
  <c r="E280" i="3"/>
  <c r="E279" i="3" s="1"/>
  <c r="E282" i="3"/>
  <c r="E281" i="3" s="1"/>
  <c r="E285" i="3"/>
  <c r="E284" i="3" s="1"/>
  <c r="E289" i="3"/>
  <c r="E288" i="3" s="1"/>
  <c r="E322" i="3"/>
  <c r="E321" i="3" s="1"/>
  <c r="E318" i="3" s="1"/>
  <c r="F651" i="2"/>
  <c r="F650" i="2" s="1"/>
  <c r="F577" i="2"/>
  <c r="F571" i="2"/>
  <c r="F579" i="2"/>
  <c r="F587" i="2"/>
  <c r="F586" i="2" s="1"/>
  <c r="F590" i="2"/>
  <c r="F592" i="2"/>
  <c r="F595" i="2"/>
  <c r="F594" i="2" s="1"/>
  <c r="F598" i="2"/>
  <c r="F597" i="2" s="1"/>
  <c r="F601" i="2"/>
  <c r="F600" i="2" s="1"/>
  <c r="F604" i="2"/>
  <c r="F603" i="2" s="1"/>
  <c r="F672" i="2"/>
  <c r="F671" i="2" s="1"/>
  <c r="F675" i="2"/>
  <c r="F674" i="2" s="1"/>
  <c r="F685" i="2"/>
  <c r="F684" i="2" s="1"/>
  <c r="F694" i="2"/>
  <c r="F693" i="2" s="1"/>
  <c r="F692" i="2" s="1"/>
  <c r="F691" i="2" s="1"/>
  <c r="G577" i="2"/>
  <c r="G571" i="2"/>
  <c r="G579" i="2"/>
  <c r="G587" i="2"/>
  <c r="G586" i="2" s="1"/>
  <c r="G590" i="2"/>
  <c r="G592" i="2"/>
  <c r="G595" i="2"/>
  <c r="G594" i="2" s="1"/>
  <c r="G598" i="2"/>
  <c r="G597" i="2" s="1"/>
  <c r="G601" i="2"/>
  <c r="G600" i="2" s="1"/>
  <c r="G604" i="2"/>
  <c r="G603" i="2" s="1"/>
  <c r="G651" i="2"/>
  <c r="G672" i="2"/>
  <c r="G671" i="2" s="1"/>
  <c r="G675" i="2"/>
  <c r="G674" i="2" s="1"/>
  <c r="G685" i="2"/>
  <c r="G684" i="2" s="1"/>
  <c r="G694" i="2"/>
  <c r="G693" i="2" s="1"/>
  <c r="G692" i="2" s="1"/>
  <c r="G691" i="2" s="1"/>
  <c r="G414" i="2"/>
  <c r="G422" i="2"/>
  <c r="F407" i="3"/>
  <c r="F406" i="3" s="1"/>
  <c r="E385" i="3"/>
  <c r="E384" i="3" s="1"/>
  <c r="D69" i="6"/>
  <c r="D68" i="6" s="1"/>
  <c r="F426" i="2"/>
  <c r="D75" i="6"/>
  <c r="D74" i="6" s="1"/>
  <c r="G416" i="2"/>
  <c r="G430" i="2"/>
  <c r="G428" i="2"/>
  <c r="G426" i="2"/>
  <c r="G424" i="2"/>
  <c r="F422" i="2"/>
  <c r="F424" i="2"/>
  <c r="F416" i="2"/>
  <c r="F428" i="2"/>
  <c r="G397" i="2"/>
  <c r="G393" i="2"/>
  <c r="G401" i="2"/>
  <c r="E123" i="6"/>
  <c r="E120" i="6" s="1"/>
  <c r="D123" i="6"/>
  <c r="D120" i="6" s="1"/>
  <c r="F510" i="3"/>
  <c r="F507" i="3" s="1"/>
  <c r="E510" i="3"/>
  <c r="E507" i="3" s="1"/>
  <c r="G154" i="2"/>
  <c r="G153" i="2" s="1"/>
  <c r="G164" i="2"/>
  <c r="G166" i="2"/>
  <c r="G168" i="2"/>
  <c r="G170" i="2"/>
  <c r="G179" i="2"/>
  <c r="G174" i="2" s="1"/>
  <c r="G190" i="2"/>
  <c r="G188" i="2"/>
  <c r="F199" i="3" s="1"/>
  <c r="F198" i="3" s="1"/>
  <c r="G194" i="2"/>
  <c r="G196" i="2"/>
  <c r="G207" i="2"/>
  <c r="G206" i="2" s="1"/>
  <c r="F154" i="2"/>
  <c r="F153" i="2" s="1"/>
  <c r="F164" i="2"/>
  <c r="F166" i="2"/>
  <c r="F168" i="2"/>
  <c r="F170" i="2"/>
  <c r="F179" i="2"/>
  <c r="F174" i="2" s="1"/>
  <c r="F190" i="2"/>
  <c r="F188" i="2"/>
  <c r="E199" i="3" s="1"/>
  <c r="E198" i="3" s="1"/>
  <c r="F194" i="2"/>
  <c r="F207" i="2"/>
  <c r="F206" i="2" s="1"/>
  <c r="F644" i="3"/>
  <c r="F643" i="3" s="1"/>
  <c r="F642" i="3" s="1"/>
  <c r="F648" i="3"/>
  <c r="F647" i="3"/>
  <c r="F657" i="3"/>
  <c r="F658" i="3"/>
  <c r="F659" i="3"/>
  <c r="F666" i="3"/>
  <c r="F665" i="3" s="1"/>
  <c r="F664" i="3" s="1"/>
  <c r="F663" i="3" s="1"/>
  <c r="F662" i="3" s="1"/>
  <c r="E644" i="3"/>
  <c r="E643" i="3" s="1"/>
  <c r="E642" i="3" s="1"/>
  <c r="E648" i="3"/>
  <c r="E647" i="3"/>
  <c r="E657" i="3"/>
  <c r="E658" i="3"/>
  <c r="E659" i="3"/>
  <c r="E666" i="3"/>
  <c r="E665" i="3" s="1"/>
  <c r="E664" i="3" s="1"/>
  <c r="E663" i="3" s="1"/>
  <c r="E662" i="3" s="1"/>
  <c r="E382" i="6"/>
  <c r="E381" i="6" s="1"/>
  <c r="G445" i="2"/>
  <c r="G447" i="2"/>
  <c r="G441" i="2"/>
  <c r="G452" i="2"/>
  <c r="G451" i="2" s="1"/>
  <c r="G460" i="2"/>
  <c r="G459" i="2" s="1"/>
  <c r="G458" i="2" s="1"/>
  <c r="G457" i="2" s="1"/>
  <c r="G470" i="2"/>
  <c r="G474" i="2"/>
  <c r="G490" i="2"/>
  <c r="G489" i="2" s="1"/>
  <c r="G488" i="2" s="1"/>
  <c r="G494" i="2"/>
  <c r="G493" i="2" s="1"/>
  <c r="G492" i="2" s="1"/>
  <c r="G529" i="2"/>
  <c r="G528" i="2" s="1"/>
  <c r="G527" i="2" s="1"/>
  <c r="G533" i="2"/>
  <c r="G532" i="2" s="1"/>
  <c r="G531" i="2" s="1"/>
  <c r="G539" i="2"/>
  <c r="G538" i="2" s="1"/>
  <c r="G537" i="2" s="1"/>
  <c r="G536" i="2" s="1"/>
  <c r="G535" i="2" s="1"/>
  <c r="G547" i="2"/>
  <c r="G546" i="2" s="1"/>
  <c r="G545" i="2" s="1"/>
  <c r="G381" i="2"/>
  <c r="G380" i="2" s="1"/>
  <c r="G379" i="2" s="1"/>
  <c r="G378" i="2" s="1"/>
  <c r="G377" i="2" s="1"/>
  <c r="G376" i="2" s="1"/>
  <c r="D248" i="6"/>
  <c r="D247" i="6" s="1"/>
  <c r="E219" i="6"/>
  <c r="E202" i="6"/>
  <c r="D202" i="6"/>
  <c r="F580" i="3"/>
  <c r="E580" i="3"/>
  <c r="E278" i="6"/>
  <c r="E277" i="6" s="1"/>
  <c r="E274" i="6" s="1"/>
  <c r="D278" i="6"/>
  <c r="D277" i="6" s="1"/>
  <c r="D274" i="6" s="1"/>
  <c r="G259" i="2"/>
  <c r="G256" i="2" s="1"/>
  <c r="F259" i="2"/>
  <c r="F256" i="2" s="1"/>
  <c r="C265" i="5"/>
  <c r="C264" i="5" s="1"/>
  <c r="C263" i="5" s="1"/>
  <c r="E212" i="6"/>
  <c r="D212" i="6"/>
  <c r="E565" i="6"/>
  <c r="D565" i="6"/>
  <c r="E564" i="6"/>
  <c r="D564" i="6"/>
  <c r="E562" i="6"/>
  <c r="D562" i="6"/>
  <c r="E561" i="6"/>
  <c r="D561" i="6"/>
  <c r="E553" i="6"/>
  <c r="E552" i="6" s="1"/>
  <c r="E551" i="6" s="1"/>
  <c r="D553" i="6"/>
  <c r="D552" i="6" s="1"/>
  <c r="D551" i="6" s="1"/>
  <c r="E540" i="6"/>
  <c r="E539" i="6" s="1"/>
  <c r="E536" i="6" s="1"/>
  <c r="E529" i="6"/>
  <c r="E528" i="6" s="1"/>
  <c r="E527" i="6" s="1"/>
  <c r="E526" i="6" s="1"/>
  <c r="D529" i="6"/>
  <c r="D528" i="6" s="1"/>
  <c r="D527" i="6" s="1"/>
  <c r="D526" i="6" s="1"/>
  <c r="E524" i="6"/>
  <c r="E523" i="6" s="1"/>
  <c r="E522" i="6" s="1"/>
  <c r="D524" i="6"/>
  <c r="D523" i="6" s="1"/>
  <c r="D522" i="6" s="1"/>
  <c r="E519" i="6"/>
  <c r="E518" i="6" s="1"/>
  <c r="E517" i="6" s="1"/>
  <c r="D519" i="6"/>
  <c r="D518" i="6" s="1"/>
  <c r="D517" i="6" s="1"/>
  <c r="E516" i="6"/>
  <c r="E515" i="6" s="1"/>
  <c r="E514" i="6" s="1"/>
  <c r="D516" i="6"/>
  <c r="D515" i="6" s="1"/>
  <c r="D514" i="6" s="1"/>
  <c r="E511" i="6"/>
  <c r="E510" i="6" s="1"/>
  <c r="E509" i="6" s="1"/>
  <c r="D511" i="6"/>
  <c r="D510" i="6" s="1"/>
  <c r="D509" i="6" s="1"/>
  <c r="E508" i="6"/>
  <c r="E507" i="6" s="1"/>
  <c r="E506" i="6" s="1"/>
  <c r="E505" i="6" s="1"/>
  <c r="D508" i="6"/>
  <c r="D507" i="6" s="1"/>
  <c r="D506" i="6" s="1"/>
  <c r="D505" i="6" s="1"/>
  <c r="E503" i="6"/>
  <c r="E502" i="6" s="1"/>
  <c r="D503" i="6"/>
  <c r="D502" i="6" s="1"/>
  <c r="E499" i="6"/>
  <c r="E498" i="6" s="1"/>
  <c r="D499" i="6"/>
  <c r="D498" i="6" s="1"/>
  <c r="E497" i="6"/>
  <c r="E496" i="6" s="1"/>
  <c r="D497" i="6"/>
  <c r="D496" i="6" s="1"/>
  <c r="E482" i="6"/>
  <c r="D482" i="6"/>
  <c r="E481" i="6"/>
  <c r="D481" i="6"/>
  <c r="E472" i="6"/>
  <c r="E471" i="6" s="1"/>
  <c r="E470" i="6" s="1"/>
  <c r="E469" i="6" s="1"/>
  <c r="D472" i="6"/>
  <c r="D471" i="6" s="1"/>
  <c r="D470" i="6" s="1"/>
  <c r="D469" i="6" s="1"/>
  <c r="E468" i="6"/>
  <c r="E467" i="6" s="1"/>
  <c r="E466" i="6" s="1"/>
  <c r="E465" i="6" s="1"/>
  <c r="D468" i="6"/>
  <c r="D467" i="6" s="1"/>
  <c r="D466" i="6" s="1"/>
  <c r="D465" i="6" s="1"/>
  <c r="E429" i="6"/>
  <c r="D429" i="6"/>
  <c r="E428" i="6"/>
  <c r="D428" i="6"/>
  <c r="E426" i="6"/>
  <c r="E425" i="6" s="1"/>
  <c r="D426" i="6"/>
  <c r="D425" i="6" s="1"/>
  <c r="E422" i="6"/>
  <c r="E421" i="6" s="1"/>
  <c r="D422" i="6"/>
  <c r="D421" i="6" s="1"/>
  <c r="E420" i="6"/>
  <c r="E419" i="6" s="1"/>
  <c r="D420" i="6"/>
  <c r="D419" i="6" s="1"/>
  <c r="E416" i="6"/>
  <c r="E415" i="6" s="1"/>
  <c r="E414" i="6" s="1"/>
  <c r="D416" i="6"/>
  <c r="D415" i="6" s="1"/>
  <c r="D414" i="6" s="1"/>
  <c r="E412" i="6"/>
  <c r="E411" i="6" s="1"/>
  <c r="D412" i="6"/>
  <c r="D411" i="6" s="1"/>
  <c r="E410" i="6"/>
  <c r="E409" i="6" s="1"/>
  <c r="D410" i="6"/>
  <c r="D409" i="6" s="1"/>
  <c r="E406" i="6"/>
  <c r="E405" i="6" s="1"/>
  <c r="D406" i="6"/>
  <c r="D405" i="6" s="1"/>
  <c r="E404" i="6"/>
  <c r="E403" i="6" s="1"/>
  <c r="D404" i="6"/>
  <c r="D403" i="6" s="1"/>
  <c r="E402" i="6"/>
  <c r="E401" i="6" s="1"/>
  <c r="D402" i="6"/>
  <c r="D401" i="6" s="1"/>
  <c r="E400" i="6"/>
  <c r="D400" i="6"/>
  <c r="E399" i="6"/>
  <c r="D399" i="6"/>
  <c r="E397" i="6"/>
  <c r="D397" i="6"/>
  <c r="E396" i="6"/>
  <c r="D396" i="6"/>
  <c r="E375" i="6"/>
  <c r="E374" i="6" s="1"/>
  <c r="E373" i="6" s="1"/>
  <c r="D375" i="6"/>
  <c r="D374" i="6" s="1"/>
  <c r="D373" i="6" s="1"/>
  <c r="E371" i="6"/>
  <c r="E370" i="6" s="1"/>
  <c r="D371" i="6"/>
  <c r="D370" i="6" s="1"/>
  <c r="E369" i="6"/>
  <c r="E368" i="6" s="1"/>
  <c r="D369" i="6"/>
  <c r="D368" i="6" s="1"/>
  <c r="E367" i="6"/>
  <c r="E366" i="6" s="1"/>
  <c r="D367" i="6"/>
  <c r="D366" i="6" s="1"/>
  <c r="E347" i="6"/>
  <c r="E346" i="6" s="1"/>
  <c r="E345" i="6" s="1"/>
  <c r="E340" i="6"/>
  <c r="E339" i="6" s="1"/>
  <c r="D340" i="6"/>
  <c r="D339" i="6" s="1"/>
  <c r="E338" i="6"/>
  <c r="E337" i="6" s="1"/>
  <c r="D338" i="6"/>
  <c r="D337" i="6" s="1"/>
  <c r="E334" i="6"/>
  <c r="E333" i="6" s="1"/>
  <c r="D334" i="6"/>
  <c r="D333" i="6" s="1"/>
  <c r="E331" i="6"/>
  <c r="E330" i="6" s="1"/>
  <c r="D331" i="6"/>
  <c r="D330" i="6" s="1"/>
  <c r="E329" i="6"/>
  <c r="E328" i="6" s="1"/>
  <c r="D329" i="6"/>
  <c r="D328" i="6" s="1"/>
  <c r="E327" i="6"/>
  <c r="E326" i="6" s="1"/>
  <c r="D327" i="6"/>
  <c r="D326" i="6" s="1"/>
  <c r="E323" i="6"/>
  <c r="E322" i="6" s="1"/>
  <c r="D323" i="6"/>
  <c r="D322" i="6" s="1"/>
  <c r="E321" i="6"/>
  <c r="E320" i="6" s="1"/>
  <c r="D321" i="6"/>
  <c r="D320" i="6" s="1"/>
  <c r="E313" i="6"/>
  <c r="E312" i="6" s="1"/>
  <c r="E311" i="6" s="1"/>
  <c r="D313" i="6"/>
  <c r="D312" i="6" s="1"/>
  <c r="D311" i="6" s="1"/>
  <c r="E310" i="6"/>
  <c r="E309" i="6" s="1"/>
  <c r="D310" i="6"/>
  <c r="D309" i="6" s="1"/>
  <c r="E308" i="6"/>
  <c r="E307" i="6" s="1"/>
  <c r="D308" i="6"/>
  <c r="D307" i="6" s="1"/>
  <c r="E304" i="6"/>
  <c r="D304" i="6"/>
  <c r="E294" i="6"/>
  <c r="E290" i="6"/>
  <c r="E289" i="6" s="1"/>
  <c r="D290" i="6"/>
  <c r="D289" i="6" s="1"/>
  <c r="D288" i="6"/>
  <c r="D287" i="6" s="1"/>
  <c r="E286" i="6"/>
  <c r="E285" i="6" s="1"/>
  <c r="D286" i="6"/>
  <c r="D285" i="6" s="1"/>
  <c r="E284" i="6"/>
  <c r="E283" i="6" s="1"/>
  <c r="D284" i="6"/>
  <c r="D283" i="6" s="1"/>
  <c r="E269" i="6"/>
  <c r="E268" i="6" s="1"/>
  <c r="D269" i="6"/>
  <c r="D268" i="6" s="1"/>
  <c r="E271" i="6"/>
  <c r="E270" i="6" s="1"/>
  <c r="D271" i="6"/>
  <c r="D270" i="6" s="1"/>
  <c r="E248" i="6"/>
  <c r="E247" i="6" s="1"/>
  <c r="E246" i="6"/>
  <c r="E245" i="6" s="1"/>
  <c r="D246" i="6"/>
  <c r="D245" i="6" s="1"/>
  <c r="E239" i="6"/>
  <c r="E238" i="6" s="1"/>
  <c r="D239" i="6"/>
  <c r="D238" i="6" s="1"/>
  <c r="E237" i="6"/>
  <c r="E236" i="6" s="1"/>
  <c r="D237" i="6"/>
  <c r="D236" i="6" s="1"/>
  <c r="E230" i="6"/>
  <c r="D230" i="6"/>
  <c r="E229" i="6"/>
  <c r="D229" i="6"/>
  <c r="E228" i="6"/>
  <c r="D228" i="6"/>
  <c r="E221" i="6"/>
  <c r="E213" i="6"/>
  <c r="D213" i="6"/>
  <c r="E209" i="6"/>
  <c r="E208" i="6" s="1"/>
  <c r="E207" i="6" s="1"/>
  <c r="D209" i="6"/>
  <c r="D208" i="6" s="1"/>
  <c r="D207" i="6" s="1"/>
  <c r="E201" i="6"/>
  <c r="E200" i="6"/>
  <c r="D200" i="6"/>
  <c r="E194" i="6"/>
  <c r="E193" i="6" s="1"/>
  <c r="D194" i="6"/>
  <c r="D193" i="6" s="1"/>
  <c r="E192" i="6"/>
  <c r="E191" i="6" s="1"/>
  <c r="D192" i="6"/>
  <c r="D191" i="6" s="1"/>
  <c r="E186" i="6"/>
  <c r="E185" i="6" s="1"/>
  <c r="D186" i="6"/>
  <c r="D185" i="6" s="1"/>
  <c r="E140" i="6"/>
  <c r="D140" i="6"/>
  <c r="E139" i="6"/>
  <c r="D139" i="6"/>
  <c r="E137" i="6"/>
  <c r="D137" i="6"/>
  <c r="E136" i="6"/>
  <c r="D136" i="6"/>
  <c r="E135" i="6"/>
  <c r="D135" i="6"/>
  <c r="E130" i="6"/>
  <c r="D130" i="6"/>
  <c r="E128" i="6"/>
  <c r="D128" i="6"/>
  <c r="E108" i="6"/>
  <c r="E107" i="6" s="1"/>
  <c r="E106" i="6"/>
  <c r="E105" i="6" s="1"/>
  <c r="E102" i="6"/>
  <c r="E101" i="6" s="1"/>
  <c r="E98" i="6"/>
  <c r="E97" i="6" s="1"/>
  <c r="E86" i="6"/>
  <c r="E85" i="6" s="1"/>
  <c r="D86" i="6"/>
  <c r="D85" i="6" s="1"/>
  <c r="E84" i="6"/>
  <c r="E83" i="6" s="1"/>
  <c r="D84" i="6"/>
  <c r="D83" i="6" s="1"/>
  <c r="E80" i="6"/>
  <c r="E79" i="6" s="1"/>
  <c r="D80" i="6"/>
  <c r="D79" i="6" s="1"/>
  <c r="C67" i="6"/>
  <c r="B67" i="6"/>
  <c r="C66" i="6"/>
  <c r="E43" i="6"/>
  <c r="E42" i="6" s="1"/>
  <c r="D43" i="6"/>
  <c r="D42" i="6" s="1"/>
  <c r="E41" i="6"/>
  <c r="E40" i="6" s="1"/>
  <c r="D41" i="6"/>
  <c r="D40" i="6" s="1"/>
  <c r="G701" i="2"/>
  <c r="G700" i="2" s="1"/>
  <c r="G699" i="2" s="1"/>
  <c r="G698" i="2" s="1"/>
  <c r="G697" i="2" s="1"/>
  <c r="G696" i="2" s="1"/>
  <c r="F701" i="2"/>
  <c r="F700" i="2" s="1"/>
  <c r="F699" i="2" s="1"/>
  <c r="F698" i="2" s="1"/>
  <c r="F697" i="2" s="1"/>
  <c r="F696" i="2" s="1"/>
  <c r="F547" i="2"/>
  <c r="F546" i="2" s="1"/>
  <c r="F545" i="2" s="1"/>
  <c r="F539" i="2"/>
  <c r="F538" i="2" s="1"/>
  <c r="F537" i="2" s="1"/>
  <c r="F536" i="2" s="1"/>
  <c r="F535" i="2" s="1"/>
  <c r="F533" i="2"/>
  <c r="F532" i="2" s="1"/>
  <c r="F531" i="2" s="1"/>
  <c r="F529" i="2"/>
  <c r="F528" i="2" s="1"/>
  <c r="F527" i="2" s="1"/>
  <c r="F494" i="2"/>
  <c r="F493" i="2" s="1"/>
  <c r="F492" i="2" s="1"/>
  <c r="F490" i="2"/>
  <c r="F489" i="2" s="1"/>
  <c r="F488" i="2" s="1"/>
  <c r="F460" i="2"/>
  <c r="F459" i="2" s="1"/>
  <c r="F458" i="2" s="1"/>
  <c r="F457" i="2" s="1"/>
  <c r="F452" i="2"/>
  <c r="F451" i="2" s="1"/>
  <c r="F447" i="2"/>
  <c r="F445" i="2"/>
  <c r="F441" i="2"/>
  <c r="F381" i="2"/>
  <c r="F380" i="2" s="1"/>
  <c r="F379" i="2" s="1"/>
  <c r="F378" i="2" s="1"/>
  <c r="F377" i="2" s="1"/>
  <c r="F376" i="2" s="1"/>
  <c r="F216" i="2"/>
  <c r="F214" i="2"/>
  <c r="F223" i="2"/>
  <c r="F222" i="2" s="1"/>
  <c r="F221" i="2" s="1"/>
  <c r="F233" i="2"/>
  <c r="F235" i="2"/>
  <c r="F242" i="2"/>
  <c r="F237" i="2" s="1"/>
  <c r="F319" i="2"/>
  <c r="F31" i="2"/>
  <c r="F30" i="2" s="1"/>
  <c r="F29" i="2" s="1"/>
  <c r="F28" i="2" s="1"/>
  <c r="F27" i="2" s="1"/>
  <c r="F37" i="2"/>
  <c r="F36" i="2" s="1"/>
  <c r="F35" i="2" s="1"/>
  <c r="F40" i="2"/>
  <c r="F52" i="2"/>
  <c r="F51" i="2" s="1"/>
  <c r="F50" i="2" s="1"/>
  <c r="F49" i="2" s="1"/>
  <c r="F48" i="2" s="1"/>
  <c r="C35" i="5" s="1"/>
  <c r="F57" i="2"/>
  <c r="F63" i="2"/>
  <c r="F65" i="2"/>
  <c r="F72" i="2"/>
  <c r="F75" i="2"/>
  <c r="F79" i="2"/>
  <c r="F78" i="2" s="1"/>
  <c r="F77" i="2" s="1"/>
  <c r="F98" i="2"/>
  <c r="F97" i="2" s="1"/>
  <c r="F96" i="2" s="1"/>
  <c r="F95" i="2" s="1"/>
  <c r="F121" i="2"/>
  <c r="F123" i="2"/>
  <c r="F127" i="2"/>
  <c r="F105" i="2"/>
  <c r="F104" i="2" s="1"/>
  <c r="F103" i="2" s="1"/>
  <c r="F133" i="2"/>
  <c r="F132" i="2" s="1"/>
  <c r="F136" i="2"/>
  <c r="F135" i="2" s="1"/>
  <c r="F141" i="2"/>
  <c r="F140" i="2" s="1"/>
  <c r="F341" i="2"/>
  <c r="F340" i="2" s="1"/>
  <c r="F339" i="2" s="1"/>
  <c r="F338" i="2" s="1"/>
  <c r="F337" i="2" s="1"/>
  <c r="F346" i="2"/>
  <c r="F345" i="2" s="1"/>
  <c r="F344" i="2" s="1"/>
  <c r="F343" i="2" s="1"/>
  <c r="F360" i="2"/>
  <c r="F359" i="2" s="1"/>
  <c r="F358" i="2" s="1"/>
  <c r="F357" i="2" s="1"/>
  <c r="F373" i="2"/>
  <c r="F371" i="2"/>
  <c r="F20" i="2"/>
  <c r="G373" i="2"/>
  <c r="G371" i="2"/>
  <c r="G360" i="2"/>
  <c r="G359" i="2" s="1"/>
  <c r="G358" i="2" s="1"/>
  <c r="G357" i="2" s="1"/>
  <c r="G347" i="2"/>
  <c r="G346" i="2" s="1"/>
  <c r="G345" i="2" s="1"/>
  <c r="G344" i="2" s="1"/>
  <c r="G343" i="2" s="1"/>
  <c r="G341" i="2"/>
  <c r="G340" i="2" s="1"/>
  <c r="G339" i="2" s="1"/>
  <c r="G338" i="2" s="1"/>
  <c r="G337" i="2" s="1"/>
  <c r="G317" i="2"/>
  <c r="G316" i="2" s="1"/>
  <c r="G242" i="2"/>
  <c r="G237" i="2" s="1"/>
  <c r="G235" i="2"/>
  <c r="G233" i="2"/>
  <c r="G223" i="2"/>
  <c r="G222" i="2" s="1"/>
  <c r="G220" i="2" s="1"/>
  <c r="G214" i="2"/>
  <c r="G216" i="2"/>
  <c r="G141" i="2"/>
  <c r="G140" i="2" s="1"/>
  <c r="G136" i="2"/>
  <c r="G135" i="2" s="1"/>
  <c r="G133" i="2"/>
  <c r="G132" i="2" s="1"/>
  <c r="G127" i="2"/>
  <c r="G123" i="2"/>
  <c r="G121" i="2"/>
  <c r="G105" i="2"/>
  <c r="G104" i="2" s="1"/>
  <c r="G103" i="2" s="1"/>
  <c r="G98" i="2"/>
  <c r="G97" i="2" s="1"/>
  <c r="G96" i="2" s="1"/>
  <c r="G95" i="2" s="1"/>
  <c r="G79" i="2"/>
  <c r="G78" i="2" s="1"/>
  <c r="G77" i="2" s="1"/>
  <c r="G75" i="2"/>
  <c r="G72" i="2"/>
  <c r="G65" i="2"/>
  <c r="G63" i="2"/>
  <c r="G57" i="2"/>
  <c r="G52" i="2"/>
  <c r="G51" i="2" s="1"/>
  <c r="G50" i="2" s="1"/>
  <c r="G49" i="2" s="1"/>
  <c r="G48" i="2" s="1"/>
  <c r="D35" i="5" s="1"/>
  <c r="G42" i="2"/>
  <c r="G41" i="2" s="1"/>
  <c r="G40" i="2" s="1"/>
  <c r="G37" i="2"/>
  <c r="G36" i="2" s="1"/>
  <c r="G35" i="2" s="1"/>
  <c r="G31" i="2"/>
  <c r="G30" i="2" s="1"/>
  <c r="G29" i="2" s="1"/>
  <c r="G28" i="2" s="1"/>
  <c r="G27" i="2" s="1"/>
  <c r="G20" i="2"/>
  <c r="G19" i="2" s="1"/>
  <c r="F686" i="3"/>
  <c r="F685" i="3" s="1"/>
  <c r="E686" i="3"/>
  <c r="E685" i="3" s="1"/>
  <c r="F684" i="3"/>
  <c r="F683" i="3" s="1"/>
  <c r="E684" i="3"/>
  <c r="E683" i="3" s="1"/>
  <c r="F672" i="3"/>
  <c r="F671" i="3" s="1"/>
  <c r="F670" i="3" s="1"/>
  <c r="F669" i="3" s="1"/>
  <c r="E672" i="3"/>
  <c r="E671" i="3" s="1"/>
  <c r="E670" i="3" s="1"/>
  <c r="E669" i="3" s="1"/>
  <c r="F623" i="3"/>
  <c r="F622" i="3" s="1"/>
  <c r="F621" i="3" s="1"/>
  <c r="F620" i="3" s="1"/>
  <c r="F619" i="3" s="1"/>
  <c r="E623" i="3"/>
  <c r="E622" i="3" s="1"/>
  <c r="E621" i="3" s="1"/>
  <c r="E620" i="3" s="1"/>
  <c r="E619" i="3" s="1"/>
  <c r="F611" i="3"/>
  <c r="E611" i="3"/>
  <c r="F610" i="3"/>
  <c r="E610" i="3"/>
  <c r="F604" i="3"/>
  <c r="F603" i="3" s="1"/>
  <c r="F602" i="3" s="1"/>
  <c r="F601" i="3" s="1"/>
  <c r="F600" i="3" s="1"/>
  <c r="E604" i="3"/>
  <c r="E603" i="3" s="1"/>
  <c r="E602" i="3" s="1"/>
  <c r="E601" i="3" s="1"/>
  <c r="E600" i="3" s="1"/>
  <c r="F599" i="3"/>
  <c r="F598" i="3" s="1"/>
  <c r="F597" i="3" s="1"/>
  <c r="F596" i="3" s="1"/>
  <c r="E599" i="3"/>
  <c r="E598" i="3" s="1"/>
  <c r="E597" i="3" s="1"/>
  <c r="E596" i="3" s="1"/>
  <c r="F595" i="3"/>
  <c r="F594" i="3" s="1"/>
  <c r="F593" i="3" s="1"/>
  <c r="F592" i="3" s="1"/>
  <c r="E595" i="3"/>
  <c r="E594" i="3" s="1"/>
  <c r="E593" i="3" s="1"/>
  <c r="E592" i="3" s="1"/>
  <c r="F589" i="3"/>
  <c r="F588" i="3" s="1"/>
  <c r="F587" i="3" s="1"/>
  <c r="F586" i="3" s="1"/>
  <c r="F585" i="3" s="1"/>
  <c r="F584" i="3" s="1"/>
  <c r="E589" i="3"/>
  <c r="E588" i="3" s="1"/>
  <c r="E587" i="3" s="1"/>
  <c r="E586" i="3" s="1"/>
  <c r="E585" i="3" s="1"/>
  <c r="E584" i="3" s="1"/>
  <c r="F579" i="3"/>
  <c r="E579" i="3"/>
  <c r="F578" i="3"/>
  <c r="E578" i="3"/>
  <c r="F523" i="3"/>
  <c r="E523" i="3"/>
  <c r="F522" i="3"/>
  <c r="E522" i="3"/>
  <c r="F503" i="3"/>
  <c r="F502" i="3" s="1"/>
  <c r="F501" i="3" s="1"/>
  <c r="E503" i="3"/>
  <c r="E502" i="3" s="1"/>
  <c r="E501" i="3" s="1"/>
  <c r="F500" i="3"/>
  <c r="F499" i="3" s="1"/>
  <c r="F498" i="3" s="1"/>
  <c r="E500" i="3"/>
  <c r="E499" i="3" s="1"/>
  <c r="E498" i="3" s="1"/>
  <c r="F497" i="3"/>
  <c r="F496" i="3" s="1"/>
  <c r="F495" i="3" s="1"/>
  <c r="E497" i="3"/>
  <c r="E496" i="3" s="1"/>
  <c r="E495" i="3" s="1"/>
  <c r="F494" i="3"/>
  <c r="F493" i="3" s="1"/>
  <c r="F492" i="3" s="1"/>
  <c r="E494" i="3"/>
  <c r="E493" i="3" s="1"/>
  <c r="E492" i="3" s="1"/>
  <c r="F491" i="3"/>
  <c r="F490" i="3" s="1"/>
  <c r="E491" i="3"/>
  <c r="E490" i="3" s="1"/>
  <c r="F489" i="3"/>
  <c r="F488" i="3" s="1"/>
  <c r="E489" i="3"/>
  <c r="E488" i="3" s="1"/>
  <c r="F486" i="3"/>
  <c r="F485" i="3" s="1"/>
  <c r="F484" i="3" s="1"/>
  <c r="E486" i="3"/>
  <c r="E485" i="3" s="1"/>
  <c r="E484" i="3" s="1"/>
  <c r="F517" i="3"/>
  <c r="E517" i="3"/>
  <c r="F515" i="3"/>
  <c r="E515" i="3"/>
  <c r="F480" i="3"/>
  <c r="F479" i="3" s="1"/>
  <c r="F478" i="3" s="1"/>
  <c r="F477" i="3" s="1"/>
  <c r="E480" i="3"/>
  <c r="E479" i="3" s="1"/>
  <c r="E478" i="3" s="1"/>
  <c r="E477" i="3" s="1"/>
  <c r="F476" i="3"/>
  <c r="F475" i="3" s="1"/>
  <c r="F474" i="3" s="1"/>
  <c r="F473" i="3" s="1"/>
  <c r="E476" i="3"/>
  <c r="E475" i="3" s="1"/>
  <c r="E474" i="3" s="1"/>
  <c r="E473" i="3" s="1"/>
  <c r="F463" i="3"/>
  <c r="F462" i="3" s="1"/>
  <c r="E463" i="3"/>
  <c r="E462" i="3" s="1"/>
  <c r="F461" i="3"/>
  <c r="F460" i="3" s="1"/>
  <c r="E461" i="3"/>
  <c r="E460" i="3" s="1"/>
  <c r="F455" i="3"/>
  <c r="F454" i="3" s="1"/>
  <c r="E455" i="3"/>
  <c r="E454" i="3" s="1"/>
  <c r="F445" i="3"/>
  <c r="F444" i="3" s="1"/>
  <c r="F441" i="3"/>
  <c r="F440" i="3" s="1"/>
  <c r="F437" i="3"/>
  <c r="F436" i="3" s="1"/>
  <c r="F431" i="3"/>
  <c r="F430" i="3" s="1"/>
  <c r="F429" i="3" s="1"/>
  <c r="F428" i="3" s="1"/>
  <c r="F427" i="3" s="1"/>
  <c r="E431" i="3"/>
  <c r="E430" i="3" s="1"/>
  <c r="E429" i="3" s="1"/>
  <c r="E428" i="3" s="1"/>
  <c r="E427" i="3" s="1"/>
  <c r="F423" i="3"/>
  <c r="F422" i="3" s="1"/>
  <c r="F421" i="3" s="1"/>
  <c r="E423" i="3"/>
  <c r="E422" i="3" s="1"/>
  <c r="E421" i="3" s="1"/>
  <c r="F418" i="3"/>
  <c r="F417" i="3" s="1"/>
  <c r="E418" i="3"/>
  <c r="E417" i="3" s="1"/>
  <c r="F416" i="3"/>
  <c r="F415" i="3" s="1"/>
  <c r="E416" i="3"/>
  <c r="E415" i="3" s="1"/>
  <c r="F412" i="3"/>
  <c r="F411" i="3" s="1"/>
  <c r="E412" i="3"/>
  <c r="E411" i="3" s="1"/>
  <c r="D398" i="3"/>
  <c r="F341" i="3"/>
  <c r="E341" i="3"/>
  <c r="F340" i="3"/>
  <c r="E340" i="3"/>
  <c r="F339" i="3"/>
  <c r="E339" i="3"/>
  <c r="F337" i="3"/>
  <c r="F336" i="3" s="1"/>
  <c r="E337" i="3"/>
  <c r="E336" i="3" s="1"/>
  <c r="F253" i="3"/>
  <c r="F252" i="3" s="1"/>
  <c r="F247" i="3" s="1"/>
  <c r="E253" i="3"/>
  <c r="E252" i="3" s="1"/>
  <c r="E247" i="3" s="1"/>
  <c r="F246" i="3"/>
  <c r="F245" i="3" s="1"/>
  <c r="E246" i="3"/>
  <c r="E245" i="3" s="1"/>
  <c r="F244" i="3"/>
  <c r="F243" i="3" s="1"/>
  <c r="E244" i="3"/>
  <c r="E243" i="3" s="1"/>
  <c r="F234" i="3"/>
  <c r="F233" i="3" s="1"/>
  <c r="F232" i="3" s="1"/>
  <c r="F231" i="3" s="1"/>
  <c r="E234" i="3"/>
  <c r="E233" i="3" s="1"/>
  <c r="E232" i="3" s="1"/>
  <c r="E231" i="3" s="1"/>
  <c r="F225" i="3"/>
  <c r="F224" i="3" s="1"/>
  <c r="E225" i="3"/>
  <c r="E224" i="3" s="1"/>
  <c r="F227" i="3"/>
  <c r="F226" i="3" s="1"/>
  <c r="E227" i="3"/>
  <c r="E226" i="3" s="1"/>
  <c r="F218" i="3"/>
  <c r="F217" i="3" s="1"/>
  <c r="F216" i="3" s="1"/>
  <c r="E218" i="3"/>
  <c r="E217" i="3" s="1"/>
  <c r="E216" i="3" s="1"/>
  <c r="F207" i="3"/>
  <c r="F206" i="3" s="1"/>
  <c r="E207" i="3"/>
  <c r="E206" i="3" s="1"/>
  <c r="F205" i="3"/>
  <c r="E205" i="3"/>
  <c r="F201" i="3"/>
  <c r="F200" i="3" s="1"/>
  <c r="E201" i="3"/>
  <c r="E200" i="3" s="1"/>
  <c r="F190" i="3"/>
  <c r="F189" i="3" s="1"/>
  <c r="E190" i="3"/>
  <c r="E189" i="3" s="1"/>
  <c r="F181" i="3"/>
  <c r="F180" i="3" s="1"/>
  <c r="E181" i="3"/>
  <c r="E180" i="3" s="1"/>
  <c r="E179" i="3"/>
  <c r="E178" i="3" s="1"/>
  <c r="F177" i="3"/>
  <c r="F176" i="3" s="1"/>
  <c r="E177" i="3"/>
  <c r="E176" i="3" s="1"/>
  <c r="F175" i="3"/>
  <c r="F174" i="3" s="1"/>
  <c r="E175" i="3"/>
  <c r="E174" i="3" s="1"/>
  <c r="F165" i="3"/>
  <c r="F164" i="3" s="1"/>
  <c r="F163" i="3" s="1"/>
  <c r="E165" i="3"/>
  <c r="E164" i="3" s="1"/>
  <c r="E163" i="3" s="1"/>
  <c r="F152" i="3"/>
  <c r="F151" i="3" s="1"/>
  <c r="F150" i="3" s="1"/>
  <c r="E152" i="3"/>
  <c r="E151" i="3" s="1"/>
  <c r="E150" i="3" s="1"/>
  <c r="F147" i="3"/>
  <c r="F146" i="3" s="1"/>
  <c r="F145" i="3" s="1"/>
  <c r="E147" i="3"/>
  <c r="E146" i="3" s="1"/>
  <c r="E145" i="3" s="1"/>
  <c r="F144" i="3"/>
  <c r="F143" i="3" s="1"/>
  <c r="F142" i="3" s="1"/>
  <c r="E144" i="3"/>
  <c r="E143" i="3" s="1"/>
  <c r="E142" i="3" s="1"/>
  <c r="F138" i="3"/>
  <c r="F137" i="3" s="1"/>
  <c r="E138" i="3"/>
  <c r="E137" i="3" s="1"/>
  <c r="F134" i="3"/>
  <c r="F133" i="3" s="1"/>
  <c r="E134" i="3"/>
  <c r="E133" i="3" s="1"/>
  <c r="F132" i="3"/>
  <c r="F131" i="3" s="1"/>
  <c r="E132" i="3"/>
  <c r="E131" i="3" s="1"/>
  <c r="F117" i="3"/>
  <c r="E117" i="3"/>
  <c r="F116" i="3"/>
  <c r="E116" i="3"/>
  <c r="F110" i="3"/>
  <c r="F109" i="3" s="1"/>
  <c r="E110" i="3"/>
  <c r="E109" i="3" s="1"/>
  <c r="F92" i="3"/>
  <c r="F91" i="3" s="1"/>
  <c r="E92" i="3"/>
  <c r="E91" i="3" s="1"/>
  <c r="F90" i="3"/>
  <c r="F89" i="3" s="1"/>
  <c r="E90" i="3"/>
  <c r="E89" i="3" s="1"/>
  <c r="F86" i="3"/>
  <c r="F85" i="3" s="1"/>
  <c r="E86" i="3"/>
  <c r="E85" i="3" s="1"/>
  <c r="F84" i="3"/>
  <c r="E84" i="3"/>
  <c r="F83" i="3"/>
  <c r="E83" i="3"/>
  <c r="F78" i="3"/>
  <c r="F77" i="3" s="1"/>
  <c r="E78" i="3"/>
  <c r="E77" i="3" s="1"/>
  <c r="F76" i="3"/>
  <c r="F75" i="3" s="1"/>
  <c r="E76" i="3"/>
  <c r="E75" i="3" s="1"/>
  <c r="F74" i="3"/>
  <c r="F73" i="3" s="1"/>
  <c r="E74" i="3"/>
  <c r="E73" i="3" s="1"/>
  <c r="F69" i="3"/>
  <c r="E69" i="3"/>
  <c r="F68" i="3"/>
  <c r="E68" i="3"/>
  <c r="F67" i="3"/>
  <c r="E67" i="3"/>
  <c r="F61" i="3"/>
  <c r="F60" i="3" s="1"/>
  <c r="F59" i="3" s="1"/>
  <c r="F58" i="3" s="1"/>
  <c r="F57" i="3" s="1"/>
  <c r="E61" i="3"/>
  <c r="E60" i="3" s="1"/>
  <c r="E59" i="3" s="1"/>
  <c r="E58" i="3" s="1"/>
  <c r="E57" i="3" s="1"/>
  <c r="F56" i="3"/>
  <c r="E56" i="3"/>
  <c r="F55" i="3"/>
  <c r="E55" i="3"/>
  <c r="F51" i="3"/>
  <c r="E51" i="3"/>
  <c r="F50" i="3"/>
  <c r="E50" i="3"/>
  <c r="F45" i="3"/>
  <c r="F44" i="3" s="1"/>
  <c r="F43" i="3" s="1"/>
  <c r="F42" i="3" s="1"/>
  <c r="F41" i="3" s="1"/>
  <c r="F40" i="3" s="1"/>
  <c r="E45" i="3"/>
  <c r="E44" i="3" s="1"/>
  <c r="E43" i="3" s="1"/>
  <c r="E42" i="3" s="1"/>
  <c r="E41" i="3" s="1"/>
  <c r="E40" i="3" s="1"/>
  <c r="F37" i="3"/>
  <c r="F36" i="3"/>
  <c r="E36" i="3"/>
  <c r="F35" i="3"/>
  <c r="E35" i="3"/>
  <c r="F31" i="3"/>
  <c r="E31" i="3"/>
  <c r="F30" i="3"/>
  <c r="E30" i="3"/>
  <c r="F24" i="3"/>
  <c r="F23" i="3" s="1"/>
  <c r="F22" i="3" s="1"/>
  <c r="F21" i="3" s="1"/>
  <c r="F20" i="3" s="1"/>
  <c r="F19" i="3" s="1"/>
  <c r="E24" i="3"/>
  <c r="E23" i="3" s="1"/>
  <c r="E22" i="3" s="1"/>
  <c r="E21" i="3" s="1"/>
  <c r="E20" i="3" s="1"/>
  <c r="E19" i="3" s="1"/>
  <c r="D528" i="5"/>
  <c r="D527" i="5" s="1"/>
  <c r="D526" i="5" s="1"/>
  <c r="C528" i="5"/>
  <c r="C527" i="5" s="1"/>
  <c r="C526" i="5" s="1"/>
  <c r="D525" i="5"/>
  <c r="D524" i="5" s="1"/>
  <c r="D523" i="5" s="1"/>
  <c r="D522" i="5" s="1"/>
  <c r="D521" i="5" s="1"/>
  <c r="C525" i="5"/>
  <c r="C524" i="5" s="1"/>
  <c r="C523" i="5" s="1"/>
  <c r="C522" i="5" s="1"/>
  <c r="C521" i="5" s="1"/>
  <c r="D518" i="5"/>
  <c r="D517" i="5" s="1"/>
  <c r="D516" i="5" s="1"/>
  <c r="D515" i="5" s="1"/>
  <c r="D514" i="5" s="1"/>
  <c r="C518" i="5"/>
  <c r="C517" i="5" s="1"/>
  <c r="C516" i="5" s="1"/>
  <c r="C515" i="5" s="1"/>
  <c r="C514" i="5" s="1"/>
  <c r="D511" i="5"/>
  <c r="C511" i="5"/>
  <c r="D510" i="5"/>
  <c r="C510" i="5"/>
  <c r="D509" i="5"/>
  <c r="C509" i="5"/>
  <c r="D508" i="5"/>
  <c r="C508" i="5"/>
  <c r="D504" i="5"/>
  <c r="D503" i="5" s="1"/>
  <c r="D502" i="5" s="1"/>
  <c r="C504" i="5"/>
  <c r="C503" i="5" s="1"/>
  <c r="C502" i="5" s="1"/>
  <c r="D501" i="5"/>
  <c r="C501" i="5"/>
  <c r="D500" i="5"/>
  <c r="C500" i="5"/>
  <c r="D499" i="5"/>
  <c r="C499" i="5"/>
  <c r="D496" i="5"/>
  <c r="D495" i="5" s="1"/>
  <c r="C496" i="5"/>
  <c r="C495" i="5" s="1"/>
  <c r="D494" i="5"/>
  <c r="C494" i="5"/>
  <c r="D493" i="5"/>
  <c r="C493" i="5"/>
  <c r="D485" i="5"/>
  <c r="D484" i="5" s="1"/>
  <c r="D483" i="5" s="1"/>
  <c r="D482" i="5" s="1"/>
  <c r="D481" i="5" s="1"/>
  <c r="C485" i="5"/>
  <c r="C484" i="5" s="1"/>
  <c r="C483" i="5" s="1"/>
  <c r="C482" i="5" s="1"/>
  <c r="C481" i="5" s="1"/>
  <c r="D480" i="5"/>
  <c r="C480" i="5"/>
  <c r="D479" i="5"/>
  <c r="C479" i="5"/>
  <c r="D473" i="5"/>
  <c r="D472" i="5" s="1"/>
  <c r="D471" i="5" s="1"/>
  <c r="D470" i="5" s="1"/>
  <c r="C473" i="5"/>
  <c r="C472" i="5" s="1"/>
  <c r="C471" i="5" s="1"/>
  <c r="C470" i="5" s="1"/>
  <c r="D469" i="5"/>
  <c r="D468" i="5" s="1"/>
  <c r="D467" i="5" s="1"/>
  <c r="D466" i="5" s="1"/>
  <c r="C469" i="5"/>
  <c r="C468" i="5" s="1"/>
  <c r="C467" i="5" s="1"/>
  <c r="C466" i="5" s="1"/>
  <c r="D464" i="5"/>
  <c r="D463" i="5" s="1"/>
  <c r="C464" i="5"/>
  <c r="C463" i="5" s="1"/>
  <c r="D462" i="5"/>
  <c r="D461" i="5" s="1"/>
  <c r="C462" i="5"/>
  <c r="C461" i="5" s="1"/>
  <c r="D457" i="5"/>
  <c r="D456" i="5" s="1"/>
  <c r="D455" i="5" s="1"/>
  <c r="D454" i="5" s="1"/>
  <c r="D453" i="5" s="1"/>
  <c r="C457" i="5"/>
  <c r="C456" i="5" s="1"/>
  <c r="C455" i="5" s="1"/>
  <c r="C454" i="5" s="1"/>
  <c r="C453" i="5" s="1"/>
  <c r="D452" i="5"/>
  <c r="D451" i="5" s="1"/>
  <c r="D450" i="5" s="1"/>
  <c r="D449" i="5" s="1"/>
  <c r="C452" i="5"/>
  <c r="C451" i="5" s="1"/>
  <c r="C450" i="5" s="1"/>
  <c r="C449" i="5" s="1"/>
  <c r="D448" i="5"/>
  <c r="D447" i="5" s="1"/>
  <c r="D446" i="5" s="1"/>
  <c r="D445" i="5" s="1"/>
  <c r="C448" i="5"/>
  <c r="C447" i="5" s="1"/>
  <c r="C446" i="5" s="1"/>
  <c r="C445" i="5" s="1"/>
  <c r="D441" i="5"/>
  <c r="D440" i="5" s="1"/>
  <c r="D439" i="5" s="1"/>
  <c r="D438" i="5" s="1"/>
  <c r="C441" i="5"/>
  <c r="C440" i="5" s="1"/>
  <c r="C439" i="5" s="1"/>
  <c r="C438" i="5" s="1"/>
  <c r="D435" i="5"/>
  <c r="C435" i="5"/>
  <c r="D434" i="5"/>
  <c r="C434" i="5"/>
  <c r="D433" i="5"/>
  <c r="C433" i="5"/>
  <c r="D428" i="5"/>
  <c r="D427" i="5" s="1"/>
  <c r="D426" i="5" s="1"/>
  <c r="C428" i="5"/>
  <c r="C427" i="5" s="1"/>
  <c r="C426" i="5" s="1"/>
  <c r="D425" i="5"/>
  <c r="D424" i="5" s="1"/>
  <c r="C425" i="5"/>
  <c r="C424" i="5" s="1"/>
  <c r="D423" i="5"/>
  <c r="C423" i="5"/>
  <c r="D422" i="5"/>
  <c r="C422" i="5"/>
  <c r="D421" i="5"/>
  <c r="C421" i="5"/>
  <c r="D414" i="5"/>
  <c r="C414" i="5"/>
  <c r="D413" i="5"/>
  <c r="C413" i="5"/>
  <c r="D411" i="5"/>
  <c r="C411" i="5"/>
  <c r="D410" i="5"/>
  <c r="C410" i="5"/>
  <c r="D409" i="5"/>
  <c r="C409" i="5"/>
  <c r="D403" i="5"/>
  <c r="D402" i="5" s="1"/>
  <c r="D401" i="5" s="1"/>
  <c r="C403" i="5"/>
  <c r="C402" i="5" s="1"/>
  <c r="C401" i="5" s="1"/>
  <c r="D400" i="5"/>
  <c r="D399" i="5" s="1"/>
  <c r="D398" i="5" s="1"/>
  <c r="C400" i="5"/>
  <c r="C399" i="5" s="1"/>
  <c r="C398" i="5" s="1"/>
  <c r="D397" i="5"/>
  <c r="D396" i="5" s="1"/>
  <c r="D395" i="5" s="1"/>
  <c r="C397" i="5"/>
  <c r="C396" i="5" s="1"/>
  <c r="C395" i="5" s="1"/>
  <c r="D394" i="5"/>
  <c r="D393" i="5" s="1"/>
  <c r="D392" i="5" s="1"/>
  <c r="C394" i="5"/>
  <c r="C393" i="5" s="1"/>
  <c r="C392" i="5" s="1"/>
  <c r="D391" i="5"/>
  <c r="D390" i="5" s="1"/>
  <c r="C391" i="5"/>
  <c r="C390" i="5" s="1"/>
  <c r="D389" i="5"/>
  <c r="D388" i="5" s="1"/>
  <c r="C389" i="5"/>
  <c r="C388" i="5" s="1"/>
  <c r="D386" i="5"/>
  <c r="D385" i="5" s="1"/>
  <c r="D384" i="5" s="1"/>
  <c r="C386" i="5"/>
  <c r="C385" i="5" s="1"/>
  <c r="C384" i="5" s="1"/>
  <c r="D381" i="5"/>
  <c r="D380" i="5" s="1"/>
  <c r="C381" i="5"/>
  <c r="C380" i="5" s="1"/>
  <c r="D379" i="5"/>
  <c r="D378" i="5" s="1"/>
  <c r="C379" i="5"/>
  <c r="C378" i="5" s="1"/>
  <c r="D373" i="5"/>
  <c r="D372" i="5" s="1"/>
  <c r="D371" i="5" s="1"/>
  <c r="D370" i="5" s="1"/>
  <c r="C373" i="5"/>
  <c r="C372" i="5" s="1"/>
  <c r="C371" i="5" s="1"/>
  <c r="C370" i="5" s="1"/>
  <c r="D369" i="5"/>
  <c r="D368" i="5" s="1"/>
  <c r="D367" i="5" s="1"/>
  <c r="D366" i="5" s="1"/>
  <c r="C369" i="5"/>
  <c r="C368" i="5" s="1"/>
  <c r="C367" i="5" s="1"/>
  <c r="C366" i="5" s="1"/>
  <c r="D363" i="5"/>
  <c r="D362" i="5" s="1"/>
  <c r="D361" i="5" s="1"/>
  <c r="D360" i="5" s="1"/>
  <c r="D359" i="5" s="1"/>
  <c r="C363" i="5"/>
  <c r="C362" i="5" s="1"/>
  <c r="C361" i="5" s="1"/>
  <c r="C360" i="5" s="1"/>
  <c r="C359" i="5" s="1"/>
  <c r="D358" i="5"/>
  <c r="D357" i="5" s="1"/>
  <c r="D356" i="5" s="1"/>
  <c r="D355" i="5" s="1"/>
  <c r="D354" i="5" s="1"/>
  <c r="C358" i="5"/>
  <c r="C357" i="5" s="1"/>
  <c r="C356" i="5" s="1"/>
  <c r="C355" i="5" s="1"/>
  <c r="C354" i="5" s="1"/>
  <c r="D352" i="5"/>
  <c r="D351" i="5" s="1"/>
  <c r="D350" i="5" s="1"/>
  <c r="D349" i="5" s="1"/>
  <c r="C352" i="5"/>
  <c r="C351" i="5" s="1"/>
  <c r="C350" i="5" s="1"/>
  <c r="C349" i="5" s="1"/>
  <c r="D348" i="5"/>
  <c r="D347" i="5" s="1"/>
  <c r="D346" i="5" s="1"/>
  <c r="D345" i="5" s="1"/>
  <c r="C348" i="5"/>
  <c r="C347" i="5" s="1"/>
  <c r="C346" i="5" s="1"/>
  <c r="C345" i="5" s="1"/>
  <c r="D343" i="5"/>
  <c r="D342" i="5" s="1"/>
  <c r="C343" i="5"/>
  <c r="C342" i="5" s="1"/>
  <c r="D341" i="5"/>
  <c r="D340" i="5" s="1"/>
  <c r="C341" i="5"/>
  <c r="C340" i="5" s="1"/>
  <c r="D338" i="5"/>
  <c r="D337" i="5" s="1"/>
  <c r="C338" i="5"/>
  <c r="C337" i="5" s="1"/>
  <c r="D336" i="5"/>
  <c r="D335" i="5" s="1"/>
  <c r="C336" i="5"/>
  <c r="C335" i="5" s="1"/>
  <c r="D334" i="5"/>
  <c r="D333" i="5" s="1"/>
  <c r="C334" i="5"/>
  <c r="C333" i="5" s="1"/>
  <c r="D332" i="5"/>
  <c r="D331" i="5" s="1"/>
  <c r="C332" i="5"/>
  <c r="C331" i="5" s="1"/>
  <c r="D326" i="5"/>
  <c r="D325" i="5" s="1"/>
  <c r="C326" i="5"/>
  <c r="C325" i="5" s="1"/>
  <c r="D324" i="5"/>
  <c r="D323" i="5" s="1"/>
  <c r="C324" i="5"/>
  <c r="C323" i="5" s="1"/>
  <c r="D322" i="5"/>
  <c r="D321" i="5" s="1"/>
  <c r="C322" i="5"/>
  <c r="C321" i="5" s="1"/>
  <c r="D320" i="5"/>
  <c r="D319" i="5" s="1"/>
  <c r="C320" i="5"/>
  <c r="C319" i="5" s="1"/>
  <c r="D311" i="5"/>
  <c r="D310" i="5" s="1"/>
  <c r="D309" i="5" s="1"/>
  <c r="D308" i="5" s="1"/>
  <c r="D307" i="5" s="1"/>
  <c r="D305" i="5"/>
  <c r="D304" i="5" s="1"/>
  <c r="D303" i="5" s="1"/>
  <c r="C305" i="5"/>
  <c r="C304" i="5" s="1"/>
  <c r="C303" i="5" s="1"/>
  <c r="D302" i="5"/>
  <c r="D301" i="5" s="1"/>
  <c r="D300" i="5" s="1"/>
  <c r="D297" i="5"/>
  <c r="D296" i="5" s="1"/>
  <c r="C297" i="5"/>
  <c r="C296" i="5" s="1"/>
  <c r="D295" i="5"/>
  <c r="D294" i="5" s="1"/>
  <c r="C295" i="5"/>
  <c r="C294" i="5" s="1"/>
  <c r="D293" i="5"/>
  <c r="D292" i="5" s="1"/>
  <c r="C293" i="5"/>
  <c r="C292" i="5" s="1"/>
  <c r="D290" i="5"/>
  <c r="D289" i="5" s="1"/>
  <c r="D288" i="5"/>
  <c r="D287" i="5" s="1"/>
  <c r="C288" i="5"/>
  <c r="C287" i="5" s="1"/>
  <c r="D286" i="5"/>
  <c r="D285" i="5" s="1"/>
  <c r="C286" i="5"/>
  <c r="C285" i="5" s="1"/>
  <c r="D284" i="5"/>
  <c r="D283" i="5" s="1"/>
  <c r="C284" i="5"/>
  <c r="C283" i="5" s="1"/>
  <c r="D282" i="5"/>
  <c r="D281" i="5" s="1"/>
  <c r="C282" i="5"/>
  <c r="C281" i="5" s="1"/>
  <c r="D280" i="5"/>
  <c r="D279" i="5" s="1"/>
  <c r="C280" i="5"/>
  <c r="C279" i="5" s="1"/>
  <c r="D277" i="5"/>
  <c r="D276" i="5" s="1"/>
  <c r="C277" i="5"/>
  <c r="C276" i="5" s="1"/>
  <c r="D275" i="5"/>
  <c r="D274" i="5" s="1"/>
  <c r="C275" i="5"/>
  <c r="C274" i="5" s="1"/>
  <c r="D273" i="5"/>
  <c r="D272" i="5" s="1"/>
  <c r="C273" i="5"/>
  <c r="C272" i="5" s="1"/>
  <c r="D271" i="5"/>
  <c r="D270" i="5" s="1"/>
  <c r="C271" i="5"/>
  <c r="C270" i="5" s="1"/>
  <c r="D265" i="5"/>
  <c r="D264" i="5" s="1"/>
  <c r="D263" i="5" s="1"/>
  <c r="D262" i="5"/>
  <c r="D261" i="5" s="1"/>
  <c r="C262" i="5"/>
  <c r="C261" i="5" s="1"/>
  <c r="D260" i="5"/>
  <c r="D259" i="5" s="1"/>
  <c r="C260" i="5"/>
  <c r="C259" i="5" s="1"/>
  <c r="D258" i="5"/>
  <c r="D257" i="5" s="1"/>
  <c r="C258" i="5"/>
  <c r="C257" i="5" s="1"/>
  <c r="D256" i="5"/>
  <c r="D255" i="5" s="1"/>
  <c r="C256" i="5"/>
  <c r="C255" i="5" s="1"/>
  <c r="D253" i="5"/>
  <c r="D252" i="5" s="1"/>
  <c r="C253" i="5"/>
  <c r="C252" i="5" s="1"/>
  <c r="D251" i="5"/>
  <c r="D250" i="5" s="1"/>
  <c r="C251" i="5"/>
  <c r="C250" i="5" s="1"/>
  <c r="D245" i="5"/>
  <c r="D244" i="5" s="1"/>
  <c r="C245" i="5"/>
  <c r="C244" i="5" s="1"/>
  <c r="D243" i="5"/>
  <c r="D242" i="5" s="1"/>
  <c r="C243" i="5"/>
  <c r="C242" i="5" s="1"/>
  <c r="D241" i="5"/>
  <c r="D240" i="5" s="1"/>
  <c r="C241" i="5"/>
  <c r="C240" i="5" s="1"/>
  <c r="D236" i="5"/>
  <c r="D235" i="5" s="1"/>
  <c r="C236" i="5"/>
  <c r="C235" i="5" s="1"/>
  <c r="D234" i="5"/>
  <c r="D233" i="5" s="1"/>
  <c r="C234" i="5"/>
  <c r="C233" i="5" s="1"/>
  <c r="D227" i="5"/>
  <c r="D226" i="5" s="1"/>
  <c r="C227" i="5"/>
  <c r="C226" i="5" s="1"/>
  <c r="D225" i="5"/>
  <c r="D224" i="5" s="1"/>
  <c r="C225" i="5"/>
  <c r="C224" i="5" s="1"/>
  <c r="D220" i="5"/>
  <c r="D219" i="5" s="1"/>
  <c r="C220" i="5"/>
  <c r="C219" i="5" s="1"/>
  <c r="D218" i="5"/>
  <c r="D217" i="5" s="1"/>
  <c r="C218" i="5"/>
  <c r="C217" i="5" s="1"/>
  <c r="D212" i="5"/>
  <c r="D211" i="5" s="1"/>
  <c r="D210" i="5" s="1"/>
  <c r="D209" i="5" s="1"/>
  <c r="C212" i="5"/>
  <c r="C211" i="5" s="1"/>
  <c r="C210" i="5" s="1"/>
  <c r="C209" i="5" s="1"/>
  <c r="D208" i="5"/>
  <c r="D207" i="5" s="1"/>
  <c r="D206" i="5" s="1"/>
  <c r="C208" i="5"/>
  <c r="C207" i="5" s="1"/>
  <c r="C206" i="5" s="1"/>
  <c r="D205" i="5"/>
  <c r="D204" i="5" s="1"/>
  <c r="C205" i="5"/>
  <c r="C204" i="5" s="1"/>
  <c r="D203" i="5"/>
  <c r="D202" i="5" s="1"/>
  <c r="C203" i="5"/>
  <c r="C202" i="5" s="1"/>
  <c r="D199" i="5"/>
  <c r="D198" i="5" s="1"/>
  <c r="D197" i="5" s="1"/>
  <c r="C199" i="5"/>
  <c r="C198" i="5" s="1"/>
  <c r="C197" i="5" s="1"/>
  <c r="D196" i="5"/>
  <c r="D195" i="5" s="1"/>
  <c r="C196" i="5"/>
  <c r="C194" i="5" s="1"/>
  <c r="D193" i="5"/>
  <c r="D192" i="5" s="1"/>
  <c r="C193" i="5"/>
  <c r="C192" i="5" s="1"/>
  <c r="C191" i="5"/>
  <c r="C190" i="5" s="1"/>
  <c r="D189" i="5"/>
  <c r="D188" i="5" s="1"/>
  <c r="C189" i="5"/>
  <c r="C188" i="5" s="1"/>
  <c r="D187" i="5"/>
  <c r="D186" i="5" s="1"/>
  <c r="C187" i="5"/>
  <c r="C186" i="5" s="1"/>
  <c r="D181" i="5"/>
  <c r="D180" i="5" s="1"/>
  <c r="D179" i="5" s="1"/>
  <c r="D178" i="5" s="1"/>
  <c r="D177" i="5" s="1"/>
  <c r="C181" i="5"/>
  <c r="C180" i="5" s="1"/>
  <c r="C179" i="5" s="1"/>
  <c r="C178" i="5" s="1"/>
  <c r="C177" i="5" s="1"/>
  <c r="D174" i="5"/>
  <c r="D173" i="5" s="1"/>
  <c r="D172" i="5" s="1"/>
  <c r="D171" i="5" s="1"/>
  <c r="D170" i="5" s="1"/>
  <c r="C174" i="5"/>
  <c r="C173" i="5" s="1"/>
  <c r="C172" i="5" s="1"/>
  <c r="C171" i="5" s="1"/>
  <c r="C170" i="5" s="1"/>
  <c r="D169" i="5"/>
  <c r="D168" i="5" s="1"/>
  <c r="D167" i="5" s="1"/>
  <c r="C169" i="5"/>
  <c r="C168" i="5" s="1"/>
  <c r="C167" i="5" s="1"/>
  <c r="D166" i="5"/>
  <c r="D165" i="5" s="1"/>
  <c r="D164" i="5" s="1"/>
  <c r="C166" i="5"/>
  <c r="C165" i="5" s="1"/>
  <c r="C164" i="5" s="1"/>
  <c r="D159" i="5"/>
  <c r="D158" i="5" s="1"/>
  <c r="D157" i="5" s="1"/>
  <c r="C159" i="5"/>
  <c r="C158" i="5" s="1"/>
  <c r="C157" i="5" s="1"/>
  <c r="D156" i="5"/>
  <c r="D155" i="5" s="1"/>
  <c r="C156" i="5"/>
  <c r="C155" i="5" s="1"/>
  <c r="D154" i="5"/>
  <c r="D153" i="5" s="1"/>
  <c r="C154" i="5"/>
  <c r="C153" i="5" s="1"/>
  <c r="D152" i="5"/>
  <c r="D151" i="5" s="1"/>
  <c r="C152" i="5"/>
  <c r="C151" i="5" s="1"/>
  <c r="D150" i="5"/>
  <c r="D149" i="5" s="1"/>
  <c r="C150" i="5"/>
  <c r="C149" i="5" s="1"/>
  <c r="D148" i="5"/>
  <c r="D147" i="5" s="1"/>
  <c r="C148" i="5"/>
  <c r="C147" i="5" s="1"/>
  <c r="D144" i="5"/>
  <c r="D143" i="5" s="1"/>
  <c r="D142" i="5" s="1"/>
  <c r="D141" i="5" s="1"/>
  <c r="C144" i="5"/>
  <c r="C143" i="5" s="1"/>
  <c r="C142" i="5" s="1"/>
  <c r="C141" i="5" s="1"/>
  <c r="D138" i="5"/>
  <c r="C138" i="5"/>
  <c r="D137" i="5"/>
  <c r="C137" i="5"/>
  <c r="D132" i="5"/>
  <c r="C132" i="5"/>
  <c r="D131" i="5"/>
  <c r="C131" i="5"/>
  <c r="D124" i="5"/>
  <c r="C124" i="5"/>
  <c r="D123" i="5"/>
  <c r="C123" i="5"/>
  <c r="D122" i="5"/>
  <c r="C122" i="5"/>
  <c r="D118" i="5"/>
  <c r="D117" i="5" s="1"/>
  <c r="D116" i="5" s="1"/>
  <c r="C118" i="5"/>
  <c r="C117" i="5" s="1"/>
  <c r="C116" i="5" s="1"/>
  <c r="D115" i="5"/>
  <c r="D114" i="5" s="1"/>
  <c r="D113" i="5" s="1"/>
  <c r="C115" i="5"/>
  <c r="C114" i="5" s="1"/>
  <c r="C113" i="5" s="1"/>
  <c r="D111" i="5"/>
  <c r="D110" i="5" s="1"/>
  <c r="D109" i="5" s="1"/>
  <c r="C111" i="5"/>
  <c r="C110" i="5" s="1"/>
  <c r="C109" i="5" s="1"/>
  <c r="D108" i="5"/>
  <c r="D107" i="5" s="1"/>
  <c r="D106" i="5" s="1"/>
  <c r="C108" i="5"/>
  <c r="C107" i="5" s="1"/>
  <c r="C106" i="5" s="1"/>
  <c r="D104" i="5"/>
  <c r="D103" i="5" s="1"/>
  <c r="D102" i="5" s="1"/>
  <c r="C104" i="5"/>
  <c r="C103" i="5" s="1"/>
  <c r="C102" i="5" s="1"/>
  <c r="D101" i="5"/>
  <c r="D100" i="5" s="1"/>
  <c r="D99" i="5" s="1"/>
  <c r="C101" i="5"/>
  <c r="C100" i="5" s="1"/>
  <c r="C99" i="5" s="1"/>
  <c r="D96" i="5"/>
  <c r="D95" i="5" s="1"/>
  <c r="D94" i="5" s="1"/>
  <c r="C96" i="5"/>
  <c r="C95" i="5" s="1"/>
  <c r="C94" i="5" s="1"/>
  <c r="D93" i="5"/>
  <c r="D92" i="5" s="1"/>
  <c r="D91" i="5" s="1"/>
  <c r="C93" i="5"/>
  <c r="C92" i="5" s="1"/>
  <c r="C91" i="5" s="1"/>
  <c r="D88" i="5"/>
  <c r="D87" i="5" s="1"/>
  <c r="C88" i="5"/>
  <c r="C87" i="5" s="1"/>
  <c r="D86" i="5"/>
  <c r="D85" i="5" s="1"/>
  <c r="C86" i="5"/>
  <c r="C85" i="5" s="1"/>
  <c r="D82" i="5"/>
  <c r="C82" i="5"/>
  <c r="D81" i="5"/>
  <c r="C81" i="5"/>
  <c r="D79" i="5"/>
  <c r="D78" i="5" s="1"/>
  <c r="C79" i="5"/>
  <c r="C78" i="5" s="1"/>
  <c r="D77" i="5"/>
  <c r="C77" i="5"/>
  <c r="D76" i="5"/>
  <c r="C76" i="5"/>
  <c r="D71" i="5"/>
  <c r="D70" i="5" s="1"/>
  <c r="D69" i="5" s="1"/>
  <c r="D68" i="5" s="1"/>
  <c r="C71" i="5"/>
  <c r="C70" i="5" s="1"/>
  <c r="C69" i="5" s="1"/>
  <c r="C68" i="5" s="1"/>
  <c r="D67" i="5"/>
  <c r="D66" i="5" s="1"/>
  <c r="C67" i="5"/>
  <c r="C66" i="5" s="1"/>
  <c r="D65" i="5"/>
  <c r="D64" i="5" s="1"/>
  <c r="C65" i="5"/>
  <c r="C64" i="5" s="1"/>
  <c r="D63" i="5"/>
  <c r="D62" i="5" s="1"/>
  <c r="C63" i="5"/>
  <c r="C62" i="5" s="1"/>
  <c r="D60" i="5"/>
  <c r="D59" i="5" s="1"/>
  <c r="D58" i="5" s="1"/>
  <c r="C60" i="5"/>
  <c r="C59" i="5" s="1"/>
  <c r="C58" i="5" s="1"/>
  <c r="D54" i="5"/>
  <c r="D53" i="5" s="1"/>
  <c r="D52" i="5" s="1"/>
  <c r="D51" i="5" s="1"/>
  <c r="C54" i="5"/>
  <c r="C53" i="5" s="1"/>
  <c r="C52" i="5" s="1"/>
  <c r="C51" i="5" s="1"/>
  <c r="D49" i="5"/>
  <c r="D48" i="5" s="1"/>
  <c r="C49" i="5"/>
  <c r="C48" i="5" s="1"/>
  <c r="D47" i="5"/>
  <c r="C47" i="5"/>
  <c r="D46" i="5"/>
  <c r="C46" i="5"/>
  <c r="D45" i="5"/>
  <c r="C45" i="5"/>
  <c r="D39" i="5"/>
  <c r="D38" i="5" s="1"/>
  <c r="D37" i="5" s="1"/>
  <c r="D36" i="5" s="1"/>
  <c r="C39" i="5"/>
  <c r="C38" i="5" s="1"/>
  <c r="C37" i="5" s="1"/>
  <c r="C36" i="5" s="1"/>
  <c r="D34" i="5"/>
  <c r="D33" i="5"/>
  <c r="C33" i="5"/>
  <c r="D32" i="5"/>
  <c r="C32" i="5"/>
  <c r="D31" i="5"/>
  <c r="C31" i="5"/>
  <c r="D27" i="5"/>
  <c r="C27" i="5"/>
  <c r="D26" i="5"/>
  <c r="C26" i="5"/>
  <c r="D20" i="5"/>
  <c r="D19" i="5" s="1"/>
  <c r="D18" i="5" s="1"/>
  <c r="D17" i="5" s="1"/>
  <c r="D16" i="5" s="1"/>
  <c r="C20" i="5"/>
  <c r="C19" i="5" s="1"/>
  <c r="C18" i="5" s="1"/>
  <c r="C17" i="5" s="1"/>
  <c r="C16" i="5" s="1"/>
  <c r="E535" i="6" l="1"/>
  <c r="E534" i="6" s="1"/>
  <c r="F120" i="2"/>
  <c r="F119" i="2" s="1"/>
  <c r="E410" i="3"/>
  <c r="F521" i="3"/>
  <c r="F520" i="3" s="1"/>
  <c r="G120" i="2"/>
  <c r="G119" i="2" s="1"/>
  <c r="G102" i="2" s="1"/>
  <c r="F410" i="3"/>
  <c r="F130" i="3"/>
  <c r="F129" i="3" s="1"/>
  <c r="E521" i="3"/>
  <c r="E520" i="3" s="1"/>
  <c r="G670" i="2"/>
  <c r="E332" i="6"/>
  <c r="D332" i="6"/>
  <c r="E495" i="6"/>
  <c r="E494" i="6" s="1"/>
  <c r="D495" i="6"/>
  <c r="D494" i="6" s="1"/>
  <c r="D427" i="6"/>
  <c r="D424" i="6" s="1"/>
  <c r="E427" i="6"/>
  <c r="E424" i="6" s="1"/>
  <c r="E293" i="6"/>
  <c r="E214" i="6"/>
  <c r="D282" i="6"/>
  <c r="D235" i="6"/>
  <c r="E240" i="6"/>
  <c r="D240" i="6"/>
  <c r="D159" i="6"/>
  <c r="E184" i="6"/>
  <c r="E183" i="6" s="1"/>
  <c r="D184" i="6"/>
  <c r="D183" i="6" s="1"/>
  <c r="E159" i="6"/>
  <c r="E138" i="6"/>
  <c r="E96" i="6"/>
  <c r="E95" i="6" s="1"/>
  <c r="D138" i="6"/>
  <c r="E130" i="3"/>
  <c r="E129" i="3" s="1"/>
  <c r="E162" i="3"/>
  <c r="E161" i="3" s="1"/>
  <c r="E160" i="3" s="1"/>
  <c r="F162" i="3"/>
  <c r="F161" i="3" s="1"/>
  <c r="F160" i="3" s="1"/>
  <c r="F549" i="3"/>
  <c r="E549" i="3"/>
  <c r="F453" i="3"/>
  <c r="E453" i="3"/>
  <c r="F435" i="3"/>
  <c r="E359" i="3"/>
  <c r="E283" i="3"/>
  <c r="F283" i="3"/>
  <c r="E242" i="3"/>
  <c r="E241" i="3" s="1"/>
  <c r="F276" i="3"/>
  <c r="E276" i="3"/>
  <c r="F670" i="2"/>
  <c r="G623" i="2"/>
  <c r="F623" i="2"/>
  <c r="G163" i="2"/>
  <c r="G71" i="2"/>
  <c r="G70" i="2" s="1"/>
  <c r="G273" i="2"/>
  <c r="F163" i="2"/>
  <c r="F220" i="2"/>
  <c r="F570" i="2"/>
  <c r="F569" i="2" s="1"/>
  <c r="G570" i="2"/>
  <c r="G569" i="2" s="1"/>
  <c r="G411" i="2"/>
  <c r="G389" i="2"/>
  <c r="G388" i="2" s="1"/>
  <c r="G387" i="2" s="1"/>
  <c r="G386" i="2" s="1"/>
  <c r="G465" i="2"/>
  <c r="G464" i="2" s="1"/>
  <c r="G463" i="2" s="1"/>
  <c r="G462" i="2" s="1"/>
  <c r="F465" i="2"/>
  <c r="F464" i="2" s="1"/>
  <c r="F463" i="2" s="1"/>
  <c r="F462" i="2" s="1"/>
  <c r="F152" i="2"/>
  <c r="F151" i="2" s="1"/>
  <c r="F150" i="2" s="1"/>
  <c r="G152" i="2"/>
  <c r="G151" i="2" s="1"/>
  <c r="G150" i="2" s="1"/>
  <c r="F102" i="2"/>
  <c r="F101" i="2" s="1"/>
  <c r="E365" i="6"/>
  <c r="E364" i="6" s="1"/>
  <c r="E418" i="6"/>
  <c r="E417" i="6" s="1"/>
  <c r="G34" i="2"/>
  <c r="G33" i="2" s="1"/>
  <c r="D21" i="5" s="1"/>
  <c r="F511" i="2"/>
  <c r="F497" i="2" s="1"/>
  <c r="F649" i="2"/>
  <c r="F648" i="2" s="1"/>
  <c r="F647" i="2" s="1"/>
  <c r="C429" i="5" s="1"/>
  <c r="G18" i="2"/>
  <c r="G17" i="2" s="1"/>
  <c r="G511" i="2"/>
  <c r="G497" i="2" s="1"/>
  <c r="F19" i="2"/>
  <c r="F18" i="2" s="1"/>
  <c r="F17" i="2" s="1"/>
  <c r="G650" i="2"/>
  <c r="G649" i="2" s="1"/>
  <c r="G648" i="2" s="1"/>
  <c r="E108" i="3"/>
  <c r="E107" i="3" s="1"/>
  <c r="E106" i="3" s="1"/>
  <c r="E105" i="3" s="1"/>
  <c r="F108" i="3"/>
  <c r="F107" i="3" s="1"/>
  <c r="F106" i="3" s="1"/>
  <c r="F105" i="3" s="1"/>
  <c r="F440" i="2"/>
  <c r="E78" i="6"/>
  <c r="D78" i="6"/>
  <c r="F213" i="2"/>
  <c r="F212" i="2" s="1"/>
  <c r="F211" i="2" s="1"/>
  <c r="G440" i="2"/>
  <c r="F223" i="3"/>
  <c r="F222" i="3" s="1"/>
  <c r="F221" i="3" s="1"/>
  <c r="E223" i="3"/>
  <c r="E222" i="3" s="1"/>
  <c r="E221" i="3" s="1"/>
  <c r="E267" i="6"/>
  <c r="D267" i="6"/>
  <c r="G213" i="2"/>
  <c r="G212" i="2" s="1"/>
  <c r="G211" i="2" s="1"/>
  <c r="E173" i="3"/>
  <c r="G315" i="2"/>
  <c r="G314" i="2" s="1"/>
  <c r="F610" i="2"/>
  <c r="G683" i="2"/>
  <c r="G669" i="2" s="1"/>
  <c r="G610" i="2"/>
  <c r="G609" i="2" s="1"/>
  <c r="F683" i="2"/>
  <c r="F317" i="3"/>
  <c r="F316" i="3" s="1"/>
  <c r="G187" i="2"/>
  <c r="E525" i="6"/>
  <c r="D525" i="6"/>
  <c r="E230" i="3"/>
  <c r="F230" i="3"/>
  <c r="F195" i="3"/>
  <c r="F184" i="3" s="1"/>
  <c r="E195" i="3"/>
  <c r="E184" i="3" s="1"/>
  <c r="F204" i="3"/>
  <c r="F203" i="3" s="1"/>
  <c r="F202" i="3" s="1"/>
  <c r="E204" i="3"/>
  <c r="E203" i="3" s="1"/>
  <c r="E202" i="3" s="1"/>
  <c r="F205" i="2"/>
  <c r="F204" i="2" s="1"/>
  <c r="F203" i="2" s="1"/>
  <c r="C213" i="5" s="1"/>
  <c r="E372" i="6"/>
  <c r="D372" i="6"/>
  <c r="G205" i="2"/>
  <c r="G204" i="2" s="1"/>
  <c r="G203" i="2" s="1"/>
  <c r="D213" i="5" s="1"/>
  <c r="F215" i="3"/>
  <c r="F214" i="3" s="1"/>
  <c r="F213" i="3" s="1"/>
  <c r="E215" i="3"/>
  <c r="E214" i="3" s="1"/>
  <c r="E213" i="3" s="1"/>
  <c r="G139" i="2"/>
  <c r="G138" i="2" s="1"/>
  <c r="D521" i="6"/>
  <c r="D520" i="6" s="1"/>
  <c r="F149" i="3"/>
  <c r="F148" i="3" s="1"/>
  <c r="E149" i="3"/>
  <c r="E148" i="3" s="1"/>
  <c r="F139" i="2"/>
  <c r="F138" i="2" s="1"/>
  <c r="E521" i="6"/>
  <c r="E520" i="6" s="1"/>
  <c r="G56" i="2"/>
  <c r="G55" i="2" s="1"/>
  <c r="G54" i="2" s="1"/>
  <c r="D50" i="5" s="1"/>
  <c r="F56" i="2"/>
  <c r="F55" i="2" s="1"/>
  <c r="F54" i="2" s="1"/>
  <c r="C50" i="5" s="1"/>
  <c r="E37" i="3"/>
  <c r="E34" i="3" s="1"/>
  <c r="F317" i="2"/>
  <c r="F316" i="2" s="1"/>
  <c r="C34" i="5"/>
  <c r="C30" i="5" s="1"/>
  <c r="C29" i="5" s="1"/>
  <c r="C28" i="5" s="1"/>
  <c r="C311" i="5"/>
  <c r="C310" i="5" s="1"/>
  <c r="C309" i="5" s="1"/>
  <c r="C308" i="5" s="1"/>
  <c r="C307" i="5" s="1"/>
  <c r="D191" i="5"/>
  <c r="D190" i="5" s="1"/>
  <c r="D185" i="5" s="1"/>
  <c r="F179" i="3"/>
  <c r="F178" i="3" s="1"/>
  <c r="F173" i="3" s="1"/>
  <c r="C302" i="5"/>
  <c r="C301" i="5" s="1"/>
  <c r="C300" i="5" s="1"/>
  <c r="C299" i="5" s="1"/>
  <c r="C298" i="5" s="1"/>
  <c r="D540" i="6"/>
  <c r="D539" i="6" s="1"/>
  <c r="G370" i="2"/>
  <c r="G369" i="2" s="1"/>
  <c r="F658" i="2"/>
  <c r="C487" i="5" s="1"/>
  <c r="G658" i="2"/>
  <c r="D39" i="6"/>
  <c r="G193" i="2"/>
  <c r="G192" i="2" s="1"/>
  <c r="G544" i="2"/>
  <c r="G543" i="2" s="1"/>
  <c r="E288" i="6"/>
  <c r="E287" i="6" s="1"/>
  <c r="E282" i="6" s="1"/>
  <c r="F414" i="2"/>
  <c r="F411" i="2" s="1"/>
  <c r="C201" i="5"/>
  <c r="C200" i="5" s="1"/>
  <c r="D249" i="5"/>
  <c r="F544" i="2"/>
  <c r="F543" i="2" s="1"/>
  <c r="F542" i="2" s="1"/>
  <c r="G589" i="2"/>
  <c r="G585" i="2" s="1"/>
  <c r="F589" i="2"/>
  <c r="F585" i="2" s="1"/>
  <c r="G131" i="2"/>
  <c r="G130" i="2" s="1"/>
  <c r="G232" i="2"/>
  <c r="F131" i="2"/>
  <c r="F130" i="2" s="1"/>
  <c r="F71" i="2"/>
  <c r="F70" i="2" s="1"/>
  <c r="G487" i="2"/>
  <c r="G486" i="2" s="1"/>
  <c r="D364" i="5" s="1"/>
  <c r="D381" i="6"/>
  <c r="F370" i="2"/>
  <c r="F369" i="2" s="1"/>
  <c r="C339" i="5"/>
  <c r="D420" i="5"/>
  <c r="D419" i="5" s="1"/>
  <c r="D418" i="5" s="1"/>
  <c r="D417" i="5" s="1"/>
  <c r="D478" i="5"/>
  <c r="D477" i="5" s="1"/>
  <c r="D476" i="5" s="1"/>
  <c r="D475" i="5" s="1"/>
  <c r="G62" i="2"/>
  <c r="G61" i="2" s="1"/>
  <c r="F193" i="2"/>
  <c r="F192" i="2" s="1"/>
  <c r="F232" i="2"/>
  <c r="F34" i="2"/>
  <c r="F33" i="2" s="1"/>
  <c r="C21" i="5" s="1"/>
  <c r="F399" i="2"/>
  <c r="F389" i="2" s="1"/>
  <c r="C460" i="5"/>
  <c r="C459" i="5" s="1"/>
  <c r="C458" i="5" s="1"/>
  <c r="D130" i="5"/>
  <c r="D129" i="5" s="1"/>
  <c r="D128" i="5" s="1"/>
  <c r="D127" i="5" s="1"/>
  <c r="F115" i="3"/>
  <c r="F114" i="3" s="1"/>
  <c r="F113" i="3" s="1"/>
  <c r="G266" i="2"/>
  <c r="F266" i="2"/>
  <c r="D232" i="5"/>
  <c r="D231" i="5" s="1"/>
  <c r="D230" i="5" s="1"/>
  <c r="C136" i="5"/>
  <c r="C135" i="5" s="1"/>
  <c r="C134" i="5" s="1"/>
  <c r="C133" i="5" s="1"/>
  <c r="D563" i="6"/>
  <c r="D306" i="6"/>
  <c r="E319" i="6"/>
  <c r="E318" i="6" s="1"/>
  <c r="D408" i="5"/>
  <c r="C412" i="5"/>
  <c r="F62" i="2"/>
  <c r="F61" i="2" s="1"/>
  <c r="E480" i="6"/>
  <c r="E479" i="6" s="1"/>
  <c r="E478" i="6" s="1"/>
  <c r="D211" i="6"/>
  <c r="D210" i="6" s="1"/>
  <c r="D206" i="6" s="1"/>
  <c r="C195" i="5"/>
  <c r="C25" i="5"/>
  <c r="C24" i="5" s="1"/>
  <c r="C23" i="5" s="1"/>
  <c r="C44" i="5"/>
  <c r="C43" i="5" s="1"/>
  <c r="C42" i="5" s="1"/>
  <c r="C90" i="5"/>
  <c r="C89" i="5" s="1"/>
  <c r="C163" i="5"/>
  <c r="C162" i="5" s="1"/>
  <c r="D194" i="5"/>
  <c r="C75" i="5"/>
  <c r="D84" i="5"/>
  <c r="D83" i="5" s="1"/>
  <c r="D216" i="5"/>
  <c r="D215" i="5" s="1"/>
  <c r="D214" i="5" s="1"/>
  <c r="D412" i="5"/>
  <c r="D80" i="5"/>
  <c r="D105" i="5"/>
  <c r="D498" i="5"/>
  <c r="D497" i="5" s="1"/>
  <c r="C98" i="5"/>
  <c r="C498" i="5"/>
  <c r="C497" i="5" s="1"/>
  <c r="F187" i="2"/>
  <c r="F526" i="2"/>
  <c r="F525" i="2" s="1"/>
  <c r="F524" i="2" s="1"/>
  <c r="C15" i="5"/>
  <c r="C126" i="5"/>
  <c r="D15" i="5"/>
  <c r="C437" i="5"/>
  <c r="D126" i="5"/>
  <c r="D437" i="5"/>
  <c r="C387" i="5"/>
  <c r="C383" i="5" s="1"/>
  <c r="C382" i="5" s="1"/>
  <c r="F487" i="2"/>
  <c r="F486" i="2" s="1"/>
  <c r="C364" i="5" s="1"/>
  <c r="G526" i="2"/>
  <c r="G525" i="2" s="1"/>
  <c r="G524" i="2" s="1"/>
  <c r="D75" i="5"/>
  <c r="C80" i="5"/>
  <c r="D121" i="5"/>
  <c r="D120" i="5" s="1"/>
  <c r="D119" i="5" s="1"/>
  <c r="C130" i="5"/>
  <c r="C129" i="5" s="1"/>
  <c r="C128" i="5" s="1"/>
  <c r="C127" i="5" s="1"/>
  <c r="C408" i="5"/>
  <c r="D227" i="6"/>
  <c r="D226" i="6" s="1"/>
  <c r="E401" i="3"/>
  <c r="E400" i="3" s="1"/>
  <c r="F385" i="3"/>
  <c r="F384" i="3" s="1"/>
  <c r="C239" i="5"/>
  <c r="C238" i="5" s="1"/>
  <c r="C237" i="5" s="1"/>
  <c r="C249" i="5"/>
  <c r="D291" i="5"/>
  <c r="E441" i="3"/>
  <c r="E440" i="3" s="1"/>
  <c r="E435" i="3" s="1"/>
  <c r="F393" i="3"/>
  <c r="F392" i="3" s="1"/>
  <c r="D29" i="6"/>
  <c r="D28" i="6" s="1"/>
  <c r="D223" i="5"/>
  <c r="D222" i="5" s="1"/>
  <c r="D221" i="5" s="1"/>
  <c r="D254" i="5"/>
  <c r="D507" i="5"/>
  <c r="D506" i="5" s="1"/>
  <c r="D505" i="5" s="1"/>
  <c r="E397" i="3"/>
  <c r="E396" i="3" s="1"/>
  <c r="D31" i="6"/>
  <c r="D30" i="6" s="1"/>
  <c r="D65" i="6"/>
  <c r="D64" i="6" s="1"/>
  <c r="E530" i="3"/>
  <c r="E529" i="3" s="1"/>
  <c r="E528" i="3" s="1"/>
  <c r="E527" i="3" s="1"/>
  <c r="D344" i="5"/>
  <c r="E609" i="3"/>
  <c r="E608" i="3" s="1"/>
  <c r="E607" i="3" s="1"/>
  <c r="E606" i="3" s="1"/>
  <c r="D102" i="6"/>
  <c r="D101" i="6" s="1"/>
  <c r="D96" i="6" s="1"/>
  <c r="F368" i="3"/>
  <c r="F367" i="3" s="1"/>
  <c r="F359" i="3" s="1"/>
  <c r="E407" i="3"/>
  <c r="E406" i="3" s="1"/>
  <c r="D51" i="6"/>
  <c r="D50" i="6" s="1"/>
  <c r="E75" i="6"/>
  <c r="E74" i="6" s="1"/>
  <c r="E51" i="6"/>
  <c r="E50" i="6" s="1"/>
  <c r="C269" i="5"/>
  <c r="E395" i="3"/>
  <c r="E394" i="3" s="1"/>
  <c r="E393" i="3"/>
  <c r="E392" i="3" s="1"/>
  <c r="D33" i="6"/>
  <c r="D32" i="6" s="1"/>
  <c r="E29" i="6"/>
  <c r="E28" i="6" s="1"/>
  <c r="E61" i="6"/>
  <c r="E60" i="6" s="1"/>
  <c r="C420" i="5"/>
  <c r="C419" i="5" s="1"/>
  <c r="C418" i="5" s="1"/>
  <c r="C417" i="5" s="1"/>
  <c r="C432" i="5"/>
  <c r="C431" i="5" s="1"/>
  <c r="C430" i="5" s="1"/>
  <c r="E656" i="3"/>
  <c r="E655" i="3" s="1"/>
  <c r="E654" i="3" s="1"/>
  <c r="E82" i="3"/>
  <c r="E81" i="3" s="1"/>
  <c r="E80" i="3" s="1"/>
  <c r="E513" i="6"/>
  <c r="E504" i="6" s="1"/>
  <c r="E560" i="6"/>
  <c r="F49" i="3"/>
  <c r="E49" i="3"/>
  <c r="F577" i="3"/>
  <c r="C146" i="5"/>
  <c r="C145" i="5" s="1"/>
  <c r="C140" i="5" s="1"/>
  <c r="D278" i="5"/>
  <c r="C232" i="5"/>
  <c r="C231" i="5" s="1"/>
  <c r="C230" i="5" s="1"/>
  <c r="D330" i="5"/>
  <c r="C61" i="5"/>
  <c r="C57" i="5" s="1"/>
  <c r="C56" i="5" s="1"/>
  <c r="D90" i="5"/>
  <c r="D89" i="5" s="1"/>
  <c r="D318" i="5"/>
  <c r="D317" i="5" s="1"/>
  <c r="D316" i="5" s="1"/>
  <c r="C330" i="5"/>
  <c r="C478" i="5"/>
  <c r="C477" i="5" s="1"/>
  <c r="C476" i="5" s="1"/>
  <c r="C475" i="5" s="1"/>
  <c r="D492" i="5"/>
  <c r="D491" i="5" s="1"/>
  <c r="E66" i="3"/>
  <c r="E65" i="3" s="1"/>
  <c r="E64" i="3" s="1"/>
  <c r="E63" i="3" s="1"/>
  <c r="F82" i="3"/>
  <c r="F81" i="3" s="1"/>
  <c r="F80" i="3" s="1"/>
  <c r="D387" i="5"/>
  <c r="D383" i="5" s="1"/>
  <c r="D382" i="5" s="1"/>
  <c r="F591" i="3"/>
  <c r="F590" i="3" s="1"/>
  <c r="E211" i="6"/>
  <c r="E210" i="6" s="1"/>
  <c r="C365" i="5"/>
  <c r="D146" i="5"/>
  <c r="D145" i="5" s="1"/>
  <c r="D140" i="5" s="1"/>
  <c r="D30" i="5"/>
  <c r="D29" i="5" s="1"/>
  <c r="D28" i="5" s="1"/>
  <c r="C291" i="5"/>
  <c r="D444" i="5"/>
  <c r="C112" i="5"/>
  <c r="C185" i="5"/>
  <c r="C184" i="5" s="1"/>
  <c r="C216" i="5"/>
  <c r="C215" i="5" s="1"/>
  <c r="C214" i="5" s="1"/>
  <c r="C318" i="5"/>
  <c r="C317" i="5" s="1"/>
  <c r="C316" i="5" s="1"/>
  <c r="C254" i="5"/>
  <c r="D25" i="5"/>
  <c r="D24" i="5" s="1"/>
  <c r="D23" i="5" s="1"/>
  <c r="D299" i="5"/>
  <c r="D298" i="5" s="1"/>
  <c r="D465" i="5"/>
  <c r="F66" i="3"/>
  <c r="F65" i="3" s="1"/>
  <c r="F64" i="3" s="1"/>
  <c r="F63" i="3" s="1"/>
  <c r="D395" i="6"/>
  <c r="E563" i="6"/>
  <c r="E408" i="6"/>
  <c r="D432" i="5"/>
  <c r="D431" i="5" s="1"/>
  <c r="D430" i="5" s="1"/>
  <c r="C465" i="5"/>
  <c r="C492" i="5"/>
  <c r="C491" i="5" s="1"/>
  <c r="C507" i="5"/>
  <c r="C506" i="5" s="1"/>
  <c r="C505" i="5" s="1"/>
  <c r="F54" i="3"/>
  <c r="E395" i="6"/>
  <c r="D151" i="6"/>
  <c r="D146" i="6" s="1"/>
  <c r="D18" i="6"/>
  <c r="D134" i="6"/>
  <c r="D199" i="6"/>
  <c r="D198" i="6" s="1"/>
  <c r="D480" i="6"/>
  <c r="D479" i="6" s="1"/>
  <c r="D478" i="6" s="1"/>
  <c r="D477" i="6" s="1"/>
  <c r="E134" i="6"/>
  <c r="D319" i="6"/>
  <c r="D318" i="6" s="1"/>
  <c r="E29" i="3"/>
  <c r="E28" i="3" s="1"/>
  <c r="E27" i="3" s="1"/>
  <c r="E54" i="3"/>
  <c r="E115" i="3"/>
  <c r="E114" i="3" s="1"/>
  <c r="E113" i="3" s="1"/>
  <c r="F541" i="3"/>
  <c r="F536" i="3" s="1"/>
  <c r="F34" i="3"/>
  <c r="E514" i="3"/>
  <c r="F682" i="3"/>
  <c r="F646" i="3"/>
  <c r="F645" i="3" s="1"/>
  <c r="F641" i="3" s="1"/>
  <c r="E141" i="3"/>
  <c r="E140" i="3" s="1"/>
  <c r="F88" i="3"/>
  <c r="F87" i="3" s="1"/>
  <c r="F487" i="3"/>
  <c r="F483" i="3" s="1"/>
  <c r="F482" i="3" s="1"/>
  <c r="F481" i="3" s="1"/>
  <c r="F338" i="3"/>
  <c r="F335" i="3" s="1"/>
  <c r="F334" i="3" s="1"/>
  <c r="F333" i="3" s="1"/>
  <c r="F332" i="3" s="1"/>
  <c r="F242" i="3"/>
  <c r="F241" i="3" s="1"/>
  <c r="D61" i="5"/>
  <c r="D57" i="5" s="1"/>
  <c r="D56" i="5" s="1"/>
  <c r="C444" i="5"/>
  <c r="C344" i="5"/>
  <c r="D365" i="5"/>
  <c r="F72" i="3"/>
  <c r="F71" i="3" s="1"/>
  <c r="F70" i="3" s="1"/>
  <c r="D239" i="5"/>
  <c r="D238" i="5" s="1"/>
  <c r="D237" i="5" s="1"/>
  <c r="E591" i="3"/>
  <c r="E590" i="3" s="1"/>
  <c r="C377" i="5"/>
  <c r="C376" i="5" s="1"/>
  <c r="C375" i="5" s="1"/>
  <c r="C223" i="5"/>
  <c r="C222" i="5" s="1"/>
  <c r="C221" i="5" s="1"/>
  <c r="D339" i="5"/>
  <c r="D269" i="5"/>
  <c r="E487" i="3"/>
  <c r="E483" i="3" s="1"/>
  <c r="E482" i="3" s="1"/>
  <c r="E481" i="3" s="1"/>
  <c r="F514" i="3"/>
  <c r="D513" i="6"/>
  <c r="D504" i="6" s="1"/>
  <c r="C84" i="5"/>
  <c r="C83" i="5" s="1"/>
  <c r="D163" i="5"/>
  <c r="D162" i="5" s="1"/>
  <c r="D44" i="5"/>
  <c r="D43" i="5" s="1"/>
  <c r="D42" i="5" s="1"/>
  <c r="D136" i="5"/>
  <c r="D135" i="5" s="1"/>
  <c r="D134" i="5" s="1"/>
  <c r="D133" i="5" s="1"/>
  <c r="D377" i="5"/>
  <c r="D376" i="5" s="1"/>
  <c r="D375" i="5" s="1"/>
  <c r="F609" i="3"/>
  <c r="F608" i="3" s="1"/>
  <c r="F607" i="3" s="1"/>
  <c r="F606" i="3" s="1"/>
  <c r="E39" i="6"/>
  <c r="F29" i="3"/>
  <c r="F28" i="3" s="1"/>
  <c r="F27" i="3" s="1"/>
  <c r="C105" i="5"/>
  <c r="D112" i="5"/>
  <c r="C121" i="5"/>
  <c r="C120" i="5" s="1"/>
  <c r="C119" i="5" s="1"/>
  <c r="E577" i="3"/>
  <c r="D201" i="5"/>
  <c r="D200" i="5" s="1"/>
  <c r="D98" i="5"/>
  <c r="D460" i="5"/>
  <c r="D459" i="5" s="1"/>
  <c r="D458" i="5" s="1"/>
  <c r="E88" i="3"/>
  <c r="E87" i="3" s="1"/>
  <c r="E682" i="3"/>
  <c r="E681" i="3" s="1"/>
  <c r="E151" i="6"/>
  <c r="E146" i="6" s="1"/>
  <c r="D560" i="6"/>
  <c r="D408" i="6"/>
  <c r="E72" i="3"/>
  <c r="E71" i="3" s="1"/>
  <c r="E70" i="3" s="1"/>
  <c r="E197" i="3"/>
  <c r="E338" i="3"/>
  <c r="E335" i="3" s="1"/>
  <c r="E334" i="3" s="1"/>
  <c r="E333" i="3" s="1"/>
  <c r="E332" i="3" s="1"/>
  <c r="F141" i="3"/>
  <c r="F140" i="3" s="1"/>
  <c r="E306" i="6"/>
  <c r="E646" i="3"/>
  <c r="E645" i="3" s="1"/>
  <c r="E641" i="3" s="1"/>
  <c r="E541" i="3"/>
  <c r="E536" i="3" s="1"/>
  <c r="E127" i="6"/>
  <c r="E199" i="6"/>
  <c r="E198" i="6" s="1"/>
  <c r="E227" i="6"/>
  <c r="E226" i="6" s="1"/>
  <c r="D325" i="6"/>
  <c r="E398" i="6"/>
  <c r="D418" i="6"/>
  <c r="D417" i="6" s="1"/>
  <c r="F197" i="3"/>
  <c r="D127" i="6"/>
  <c r="E325" i="6"/>
  <c r="D398" i="6"/>
  <c r="F656" i="3"/>
  <c r="F655" i="3" s="1"/>
  <c r="F654" i="3" s="1"/>
  <c r="E18" i="6"/>
  <c r="F668" i="3"/>
  <c r="F667" i="3" s="1"/>
  <c r="F472" i="3"/>
  <c r="F471" i="3" s="1"/>
  <c r="E668" i="3"/>
  <c r="E667" i="3" s="1"/>
  <c r="E472" i="3"/>
  <c r="E471" i="3" s="1"/>
  <c r="E235" i="6"/>
  <c r="D440" i="6"/>
  <c r="D436" i="6" s="1"/>
  <c r="D435" i="6" s="1"/>
  <c r="D365" i="6"/>
  <c r="D364" i="6" s="1"/>
  <c r="E440" i="6"/>
  <c r="E436" i="6" s="1"/>
  <c r="E435" i="6" s="1"/>
  <c r="E302" i="3"/>
  <c r="E301" i="3" s="1"/>
  <c r="E296" i="3" s="1"/>
  <c r="C290" i="5"/>
  <c r="C289" i="5" s="1"/>
  <c r="C278" i="5" s="1"/>
  <c r="F280" i="2"/>
  <c r="F273" i="2" s="1"/>
  <c r="F609" i="2" l="1"/>
  <c r="D536" i="6"/>
  <c r="D535" i="6" s="1"/>
  <c r="D534" i="6" s="1"/>
  <c r="D559" i="6"/>
  <c r="D550" i="6" s="1"/>
  <c r="G647" i="2"/>
  <c r="D429" i="5" s="1"/>
  <c r="F112" i="3"/>
  <c r="F111" i="3" s="1"/>
  <c r="E559" i="6"/>
  <c r="E550" i="6" s="1"/>
  <c r="E112" i="3"/>
  <c r="E111" i="3" s="1"/>
  <c r="D133" i="6"/>
  <c r="D132" i="6" s="1"/>
  <c r="E133" i="6"/>
  <c r="E132" i="6" s="1"/>
  <c r="E477" i="6"/>
  <c r="D394" i="6"/>
  <c r="D393" i="6" s="1"/>
  <c r="E394" i="6"/>
  <c r="E393" i="6" s="1"/>
  <c r="E206" i="6"/>
  <c r="D45" i="6"/>
  <c r="D44" i="6" s="1"/>
  <c r="D145" i="6"/>
  <c r="E145" i="6"/>
  <c r="E45" i="6"/>
  <c r="E44" i="6" s="1"/>
  <c r="E17" i="6"/>
  <c r="E16" i="6" s="1"/>
  <c r="D17" i="6"/>
  <c r="D16" i="6" s="1"/>
  <c r="E535" i="3"/>
  <c r="E534" i="3" s="1"/>
  <c r="E533" i="3" s="1"/>
  <c r="F535" i="3"/>
  <c r="F534" i="3" s="1"/>
  <c r="F533" i="3" s="1"/>
  <c r="E381" i="3"/>
  <c r="F381" i="3"/>
  <c r="G313" i="2"/>
  <c r="D306" i="5" s="1"/>
  <c r="F275" i="3"/>
  <c r="F274" i="3" s="1"/>
  <c r="F273" i="3" s="1"/>
  <c r="E275" i="3"/>
  <c r="E274" i="3" s="1"/>
  <c r="F681" i="3"/>
  <c r="F680" i="3" s="1"/>
  <c r="F679" i="3" s="1"/>
  <c r="F678" i="3" s="1"/>
  <c r="F265" i="2"/>
  <c r="F264" i="2" s="1"/>
  <c r="F410" i="2"/>
  <c r="F409" i="2" s="1"/>
  <c r="D487" i="5"/>
  <c r="G496" i="2"/>
  <c r="D404" i="5" s="1"/>
  <c r="G410" i="2"/>
  <c r="G409" i="2" s="1"/>
  <c r="G408" i="2" s="1"/>
  <c r="G265" i="2"/>
  <c r="G264" i="2" s="1"/>
  <c r="C139" i="5"/>
  <c r="G101" i="2"/>
  <c r="D139" i="5" s="1"/>
  <c r="G16" i="2"/>
  <c r="G15" i="2" s="1"/>
  <c r="D41" i="5"/>
  <c r="F16" i="2"/>
  <c r="F15" i="2" s="1"/>
  <c r="C41" i="5"/>
  <c r="E576" i="3"/>
  <c r="E575" i="3" s="1"/>
  <c r="E574" i="3" s="1"/>
  <c r="E573" i="3" s="1"/>
  <c r="E197" i="6"/>
  <c r="D197" i="6"/>
  <c r="F576" i="3"/>
  <c r="F575" i="3" s="1"/>
  <c r="F574" i="3" s="1"/>
  <c r="F573" i="3" s="1"/>
  <c r="E519" i="3"/>
  <c r="F519" i="3"/>
  <c r="E33" i="3"/>
  <c r="E32" i="3" s="1"/>
  <c r="E26" i="3" s="1"/>
  <c r="E25" i="3" s="1"/>
  <c r="F33" i="3"/>
  <c r="F32" i="3" s="1"/>
  <c r="F26" i="3" s="1"/>
  <c r="F25" i="3" s="1"/>
  <c r="F48" i="3"/>
  <c r="F47" i="3" s="1"/>
  <c r="F46" i="3" s="1"/>
  <c r="E48" i="3"/>
  <c r="E47" i="3" s="1"/>
  <c r="E46" i="3" s="1"/>
  <c r="E423" i="6"/>
  <c r="D423" i="6"/>
  <c r="D95" i="6"/>
  <c r="F584" i="2"/>
  <c r="F583" i="2" s="1"/>
  <c r="C374" i="5" s="1"/>
  <c r="G584" i="2"/>
  <c r="G583" i="2" s="1"/>
  <c r="D374" i="5" s="1"/>
  <c r="F69" i="2"/>
  <c r="F315" i="2"/>
  <c r="F314" i="2" s="1"/>
  <c r="F79" i="3"/>
  <c r="F62" i="3" s="1"/>
  <c r="E79" i="3"/>
  <c r="E62" i="3" s="1"/>
  <c r="G69" i="2"/>
  <c r="G568" i="2"/>
  <c r="G567" i="2" s="1"/>
  <c r="F669" i="2"/>
  <c r="F668" i="2" s="1"/>
  <c r="C488" i="5" s="1"/>
  <c r="E225" i="6"/>
  <c r="D225" i="6"/>
  <c r="E640" i="3"/>
  <c r="E639" i="3" s="1"/>
  <c r="E628" i="3" s="1"/>
  <c r="G668" i="2"/>
  <c r="G657" i="2" s="1"/>
  <c r="F640" i="3"/>
  <c r="F639" i="3" s="1"/>
  <c r="F628" i="3" s="1"/>
  <c r="G210" i="2"/>
  <c r="D229" i="5" s="1"/>
  <c r="F210" i="2"/>
  <c r="C229" i="5" s="1"/>
  <c r="E220" i="3"/>
  <c r="F220" i="3"/>
  <c r="C176" i="5"/>
  <c r="D176" i="5"/>
  <c r="D324" i="6"/>
  <c r="F496" i="2"/>
  <c r="C404" i="5" s="1"/>
  <c r="D315" i="5"/>
  <c r="E324" i="6"/>
  <c r="F231" i="2"/>
  <c r="F230" i="2" s="1"/>
  <c r="F229" i="2" s="1"/>
  <c r="C246" i="5" s="1"/>
  <c r="E139" i="3"/>
  <c r="F298" i="2"/>
  <c r="F297" i="2" s="1"/>
  <c r="F139" i="3"/>
  <c r="G129" i="2"/>
  <c r="D160" i="5" s="1"/>
  <c r="F129" i="2"/>
  <c r="C160" i="5" s="1"/>
  <c r="C22" i="5"/>
  <c r="E363" i="6"/>
  <c r="G60" i="2"/>
  <c r="F60" i="2"/>
  <c r="D363" i="6"/>
  <c r="F350" i="2"/>
  <c r="F349" i="2" s="1"/>
  <c r="G297" i="2"/>
  <c r="G231" i="2"/>
  <c r="G230" i="2" s="1"/>
  <c r="G229" i="2" s="1"/>
  <c r="D246" i="5" s="1"/>
  <c r="E358" i="3"/>
  <c r="E357" i="3" s="1"/>
  <c r="E356" i="3" s="1"/>
  <c r="F358" i="3"/>
  <c r="F357" i="3" s="1"/>
  <c r="F356" i="3" s="1"/>
  <c r="D248" i="5"/>
  <c r="D247" i="5" s="1"/>
  <c r="F368" i="2"/>
  <c r="F367" i="2" s="1"/>
  <c r="G368" i="2"/>
  <c r="G367" i="2" s="1"/>
  <c r="G366" i="2" s="1"/>
  <c r="F162" i="2"/>
  <c r="F161" i="2" s="1"/>
  <c r="C248" i="5"/>
  <c r="C247" i="5" s="1"/>
  <c r="F388" i="2"/>
  <c r="F387" i="2" s="1"/>
  <c r="F386" i="2" s="1"/>
  <c r="F568" i="2"/>
  <c r="F567" i="2" s="1"/>
  <c r="G162" i="2"/>
  <c r="G161" i="2" s="1"/>
  <c r="G160" i="2" s="1"/>
  <c r="G143" i="2" s="1"/>
  <c r="E452" i="3"/>
  <c r="E451" i="3" s="1"/>
  <c r="F452" i="3"/>
  <c r="F451" i="3" s="1"/>
  <c r="G608" i="2"/>
  <c r="F608" i="2"/>
  <c r="F607" i="2" s="1"/>
  <c r="G350" i="2"/>
  <c r="G349" i="2" s="1"/>
  <c r="F434" i="3"/>
  <c r="F433" i="3" s="1"/>
  <c r="D22" i="5"/>
  <c r="D119" i="6"/>
  <c r="C407" i="5"/>
  <c r="C406" i="5" s="1"/>
  <c r="C405" i="5" s="1"/>
  <c r="C329" i="5"/>
  <c r="C328" i="5" s="1"/>
  <c r="E119" i="6"/>
  <c r="D407" i="5"/>
  <c r="D406" i="5" s="1"/>
  <c r="D405" i="5" s="1"/>
  <c r="E612" i="3"/>
  <c r="E605" i="3" s="1"/>
  <c r="E583" i="3" s="1"/>
  <c r="F612" i="3"/>
  <c r="F605" i="3" s="1"/>
  <c r="F583" i="3" s="1"/>
  <c r="C74" i="5"/>
  <c r="C73" i="5" s="1"/>
  <c r="C72" i="5" s="1"/>
  <c r="C513" i="5"/>
  <c r="C268" i="5"/>
  <c r="C267" i="5" s="1"/>
  <c r="D184" i="5"/>
  <c r="D183" i="5" s="1"/>
  <c r="E407" i="6"/>
  <c r="C183" i="5"/>
  <c r="D490" i="5"/>
  <c r="D489" i="5" s="1"/>
  <c r="D74" i="5"/>
  <c r="D73" i="5" s="1"/>
  <c r="D72" i="5" s="1"/>
  <c r="D268" i="5"/>
  <c r="D267" i="5" s="1"/>
  <c r="C490" i="5"/>
  <c r="C489" i="5" s="1"/>
  <c r="E680" i="3"/>
  <c r="E679" i="3" s="1"/>
  <c r="E678" i="3" s="1"/>
  <c r="E506" i="3"/>
  <c r="D443" i="5"/>
  <c r="C443" i="5"/>
  <c r="D513" i="5"/>
  <c r="G542" i="2"/>
  <c r="C97" i="5"/>
  <c r="D329" i="5"/>
  <c r="D328" i="5" s="1"/>
  <c r="F172" i="3"/>
  <c r="F171" i="3" s="1"/>
  <c r="F170" i="3" s="1"/>
  <c r="F153" i="3" s="1"/>
  <c r="E380" i="6"/>
  <c r="E317" i="3"/>
  <c r="E316" i="3" s="1"/>
  <c r="D407" i="6"/>
  <c r="F506" i="3"/>
  <c r="E240" i="3"/>
  <c r="E239" i="3" s="1"/>
  <c r="F240" i="3"/>
  <c r="F239" i="3" s="1"/>
  <c r="E281" i="6"/>
  <c r="E172" i="3"/>
  <c r="E171" i="3" s="1"/>
  <c r="E170" i="3" s="1"/>
  <c r="E153" i="3" s="1"/>
  <c r="D380" i="6"/>
  <c r="D234" i="6"/>
  <c r="D97" i="5"/>
  <c r="E234" i="6"/>
  <c r="F313" i="2" l="1"/>
  <c r="C306" i="5" s="1"/>
  <c r="F160" i="2"/>
  <c r="F143" i="2" s="1"/>
  <c r="E273" i="3"/>
  <c r="E219" i="3" s="1"/>
  <c r="F18" i="3"/>
  <c r="G607" i="2"/>
  <c r="G606" i="2" s="1"/>
  <c r="G385" i="2"/>
  <c r="G375" i="2" s="1"/>
  <c r="C474" i="5"/>
  <c r="C436" i="5" s="1"/>
  <c r="F59" i="2"/>
  <c r="F26" i="2" s="1"/>
  <c r="G59" i="2"/>
  <c r="G26" i="2" s="1"/>
  <c r="G94" i="2"/>
  <c r="D125" i="5"/>
  <c r="E144" i="6"/>
  <c r="D144" i="6"/>
  <c r="E505" i="3"/>
  <c r="E504" i="3" s="1"/>
  <c r="F505" i="3"/>
  <c r="F504" i="3" s="1"/>
  <c r="F606" i="2"/>
  <c r="D15" i="6"/>
  <c r="D353" i="5"/>
  <c r="G566" i="2"/>
  <c r="E380" i="3"/>
  <c r="E379" i="3" s="1"/>
  <c r="E378" i="3" s="1"/>
  <c r="F380" i="3"/>
  <c r="F379" i="3" s="1"/>
  <c r="F378" i="3" s="1"/>
  <c r="D488" i="5"/>
  <c r="D486" i="5" s="1"/>
  <c r="F657" i="2"/>
  <c r="D205" i="6"/>
  <c r="E205" i="6"/>
  <c r="F432" i="3"/>
  <c r="E18" i="3"/>
  <c r="C315" i="5"/>
  <c r="E104" i="3"/>
  <c r="F263" i="2"/>
  <c r="C266" i="5" s="1"/>
  <c r="F104" i="3"/>
  <c r="C125" i="5"/>
  <c r="F94" i="2"/>
  <c r="F336" i="2"/>
  <c r="G263" i="2"/>
  <c r="F366" i="2"/>
  <c r="C520" i="5"/>
  <c r="C519" i="5" s="1"/>
  <c r="D520" i="5"/>
  <c r="D519" i="5" s="1"/>
  <c r="F408" i="2"/>
  <c r="C327" i="5" s="1"/>
  <c r="D474" i="5"/>
  <c r="D436" i="5" s="1"/>
  <c r="G336" i="2"/>
  <c r="C353" i="5"/>
  <c r="F566" i="2"/>
  <c r="E434" i="3"/>
  <c r="E433" i="3" s="1"/>
  <c r="E432" i="3" s="1"/>
  <c r="F532" i="3"/>
  <c r="E532" i="3"/>
  <c r="C486" i="5"/>
  <c r="D327" i="5"/>
  <c r="E392" i="6"/>
  <c r="E15" i="6"/>
  <c r="D392" i="6"/>
  <c r="F219" i="3"/>
  <c r="E233" i="6"/>
  <c r="E14" i="6" l="1"/>
  <c r="D416" i="5"/>
  <c r="D415" i="5" s="1"/>
  <c r="G554" i="2"/>
  <c r="D314" i="5"/>
  <c r="C182" i="5"/>
  <c r="C161" i="5" s="1"/>
  <c r="C416" i="5"/>
  <c r="C415" i="5" s="1"/>
  <c r="F554" i="2"/>
  <c r="D266" i="5"/>
  <c r="D228" i="5" s="1"/>
  <c r="F355" i="3"/>
  <c r="F17" i="3" s="1"/>
  <c r="C228" i="5"/>
  <c r="D182" i="5"/>
  <c r="D161" i="5" s="1"/>
  <c r="F385" i="2"/>
  <c r="F375" i="2" s="1"/>
  <c r="F209" i="2"/>
  <c r="F25" i="2" s="1"/>
  <c r="C55" i="5"/>
  <c r="C14" i="5" s="1"/>
  <c r="D55" i="5"/>
  <c r="D14" i="5" s="1"/>
  <c r="G209" i="2"/>
  <c r="E355" i="3"/>
  <c r="E17" i="3" s="1"/>
  <c r="C314" i="5"/>
  <c r="C13" i="5" l="1"/>
  <c r="D13" i="5"/>
  <c r="G25" i="2"/>
  <c r="G14" i="2" s="1"/>
  <c r="F14" i="2"/>
  <c r="D294" i="6" l="1"/>
  <c r="D293" i="6" l="1"/>
  <c r="D281" i="6" s="1"/>
  <c r="D233" i="6" s="1"/>
  <c r="D14" i="6" s="1"/>
</calcChain>
</file>

<file path=xl/sharedStrings.xml><?xml version="1.0" encoding="utf-8"?>
<sst xmlns="http://schemas.openxmlformats.org/spreadsheetml/2006/main" count="7109" uniqueCount="913">
  <si>
    <t>801</t>
  </si>
  <si>
    <t>0100</t>
  </si>
  <si>
    <t>0106</t>
  </si>
  <si>
    <t>9900000000</t>
  </si>
  <si>
    <t>9990000000</t>
  </si>
  <si>
    <t>9990023330</t>
  </si>
  <si>
    <t>100</t>
  </si>
  <si>
    <t>200</t>
  </si>
  <si>
    <t>800</t>
  </si>
  <si>
    <t>1301</t>
  </si>
  <si>
    <t>9940000000</t>
  </si>
  <si>
    <t>802</t>
  </si>
  <si>
    <t>0102</t>
  </si>
  <si>
    <t>0800000000</t>
  </si>
  <si>
    <t>0890000000</t>
  </si>
  <si>
    <t>0890100000</t>
  </si>
  <si>
    <t>0890122220</t>
  </si>
  <si>
    <t>0104</t>
  </si>
  <si>
    <t>0810000000</t>
  </si>
  <si>
    <t>0810100000</t>
  </si>
  <si>
    <t>0810110510</t>
  </si>
  <si>
    <t>300</t>
  </si>
  <si>
    <t>0890123330</t>
  </si>
  <si>
    <t>0105</t>
  </si>
  <si>
    <t>0810151200</t>
  </si>
  <si>
    <t>0111</t>
  </si>
  <si>
    <t>9920000000</t>
  </si>
  <si>
    <t>9920020010</t>
  </si>
  <si>
    <t>0113</t>
  </si>
  <si>
    <t>0600000000</t>
  </si>
  <si>
    <t>0610000000</t>
  </si>
  <si>
    <t>0610200000</t>
  </si>
  <si>
    <t>0610220010</t>
  </si>
  <si>
    <t>0610220020</t>
  </si>
  <si>
    <t>0610220030</t>
  </si>
  <si>
    <t>0620000000</t>
  </si>
  <si>
    <t>0620100000</t>
  </si>
  <si>
    <t>0810110540</t>
  </si>
  <si>
    <t>0810120010</t>
  </si>
  <si>
    <t>600</t>
  </si>
  <si>
    <t>0820000000</t>
  </si>
  <si>
    <t>0820100000</t>
  </si>
  <si>
    <t>0820120010</t>
  </si>
  <si>
    <t>0820120030</t>
  </si>
  <si>
    <t>1100000000</t>
  </si>
  <si>
    <t>1140000000</t>
  </si>
  <si>
    <t>1140100000</t>
  </si>
  <si>
    <t>1140120010</t>
  </si>
  <si>
    <t>1140200000</t>
  </si>
  <si>
    <t>1140220020</t>
  </si>
  <si>
    <t>0300</t>
  </si>
  <si>
    <t>0304</t>
  </si>
  <si>
    <t>0309</t>
  </si>
  <si>
    <t>1000000000</t>
  </si>
  <si>
    <t>1020000000</t>
  </si>
  <si>
    <t>1020100000</t>
  </si>
  <si>
    <t>1020120010</t>
  </si>
  <si>
    <t>0310</t>
  </si>
  <si>
    <t>1040000000</t>
  </si>
  <si>
    <t>1040100000</t>
  </si>
  <si>
    <t>1040120010</t>
  </si>
  <si>
    <t>1040120020</t>
  </si>
  <si>
    <t>1040120050</t>
  </si>
  <si>
    <t>0400</t>
  </si>
  <si>
    <t>0405</t>
  </si>
  <si>
    <t>0500000000</t>
  </si>
  <si>
    <t>0540000000</t>
  </si>
  <si>
    <t>0540200000</t>
  </si>
  <si>
    <t>0408</t>
  </si>
  <si>
    <t>0520000000</t>
  </si>
  <si>
    <t>0520400000</t>
  </si>
  <si>
    <t>05204S0300</t>
  </si>
  <si>
    <t>0409</t>
  </si>
  <si>
    <t>0520100000</t>
  </si>
  <si>
    <t>0520110520</t>
  </si>
  <si>
    <t>0520120010</t>
  </si>
  <si>
    <t>0520120030</t>
  </si>
  <si>
    <t>0520120040</t>
  </si>
  <si>
    <t>0520200000</t>
  </si>
  <si>
    <t>05202S1050</t>
  </si>
  <si>
    <t>0520300000</t>
  </si>
  <si>
    <t>05203S1020</t>
  </si>
  <si>
    <t>0530000000</t>
  </si>
  <si>
    <t>053R300000</t>
  </si>
  <si>
    <t>053R3S1090</t>
  </si>
  <si>
    <t>0540300000</t>
  </si>
  <si>
    <t>0412</t>
  </si>
  <si>
    <t>0620120040</t>
  </si>
  <si>
    <t>0500</t>
  </si>
  <si>
    <t>0501</t>
  </si>
  <si>
    <t>0510000000</t>
  </si>
  <si>
    <t>0510300000</t>
  </si>
  <si>
    <t>0510320110</t>
  </si>
  <si>
    <t>1800000000</t>
  </si>
  <si>
    <t>1810000000</t>
  </si>
  <si>
    <t>1810200000</t>
  </si>
  <si>
    <t>1810220010</t>
  </si>
  <si>
    <t>0502</t>
  </si>
  <si>
    <t>0510100000</t>
  </si>
  <si>
    <t>0510120010</t>
  </si>
  <si>
    <t>0510120020</t>
  </si>
  <si>
    <t>0510200000</t>
  </si>
  <si>
    <t>0510220050</t>
  </si>
  <si>
    <t>0510400000</t>
  </si>
  <si>
    <t>0503</t>
  </si>
  <si>
    <t>0540100000</t>
  </si>
  <si>
    <t>0540120010</t>
  </si>
  <si>
    <t>0540120020</t>
  </si>
  <si>
    <t>0540120030</t>
  </si>
  <si>
    <t>0540220060</t>
  </si>
  <si>
    <t>0540220100</t>
  </si>
  <si>
    <t>0540220110</t>
  </si>
  <si>
    <t>1900000000</t>
  </si>
  <si>
    <t>1910000000</t>
  </si>
  <si>
    <t>1910200000</t>
  </si>
  <si>
    <t>1910220010</t>
  </si>
  <si>
    <t>191F200000</t>
  </si>
  <si>
    <t>191F255550</t>
  </si>
  <si>
    <t>0505</t>
  </si>
  <si>
    <t>0510220060</t>
  </si>
  <si>
    <t>0800</t>
  </si>
  <si>
    <t>0801</t>
  </si>
  <si>
    <t>1000</t>
  </si>
  <si>
    <t>1001</t>
  </si>
  <si>
    <t>0820200000</t>
  </si>
  <si>
    <t>0820220040</t>
  </si>
  <si>
    <t>1003</t>
  </si>
  <si>
    <t>0900000000</t>
  </si>
  <si>
    <t>0920000000</t>
  </si>
  <si>
    <t>0920200000</t>
  </si>
  <si>
    <t>0920220010</t>
  </si>
  <si>
    <t>0930000000</t>
  </si>
  <si>
    <t>0930100000</t>
  </si>
  <si>
    <t>09301L4970</t>
  </si>
  <si>
    <t>1004</t>
  </si>
  <si>
    <t>0700000000</t>
  </si>
  <si>
    <t>0720000000</t>
  </si>
  <si>
    <t>1200</t>
  </si>
  <si>
    <t>1204</t>
  </si>
  <si>
    <t>0830000000</t>
  </si>
  <si>
    <t>0830400000</t>
  </si>
  <si>
    <t>08304S0320</t>
  </si>
  <si>
    <t>803</t>
  </si>
  <si>
    <t>0401</t>
  </si>
  <si>
    <t>0710000000</t>
  </si>
  <si>
    <t>0700</t>
  </si>
  <si>
    <t>0701</t>
  </si>
  <si>
    <t>0100000000</t>
  </si>
  <si>
    <t>0110000000</t>
  </si>
  <si>
    <t>0110100000</t>
  </si>
  <si>
    <t>0110110740</t>
  </si>
  <si>
    <t>0110120030</t>
  </si>
  <si>
    <t>0110120040</t>
  </si>
  <si>
    <t>0702</t>
  </si>
  <si>
    <t>0120000000</t>
  </si>
  <si>
    <t>0120100000</t>
  </si>
  <si>
    <t>0120110750</t>
  </si>
  <si>
    <t>0120120020</t>
  </si>
  <si>
    <t>0120200000</t>
  </si>
  <si>
    <t>0120220060</t>
  </si>
  <si>
    <t>01202S0250</t>
  </si>
  <si>
    <t>1120000000</t>
  </si>
  <si>
    <t>1120100000</t>
  </si>
  <si>
    <t>1120120010</t>
  </si>
  <si>
    <t>1130000000</t>
  </si>
  <si>
    <t>1130100000</t>
  </si>
  <si>
    <t>1130120010</t>
  </si>
  <si>
    <t>0703</t>
  </si>
  <si>
    <t>0130000000</t>
  </si>
  <si>
    <t>0130100000</t>
  </si>
  <si>
    <t>0130120020</t>
  </si>
  <si>
    <t>0705</t>
  </si>
  <si>
    <t>0110200000</t>
  </si>
  <si>
    <t>0110220020</t>
  </si>
  <si>
    <t>0120120010</t>
  </si>
  <si>
    <t>0707</t>
  </si>
  <si>
    <t>0140000000</t>
  </si>
  <si>
    <t>0140100000</t>
  </si>
  <si>
    <t>0140120020</t>
  </si>
  <si>
    <t>0709</t>
  </si>
  <si>
    <t>0190000000</t>
  </si>
  <si>
    <t>0190100000</t>
  </si>
  <si>
    <t>0190120020</t>
  </si>
  <si>
    <t>0190127770</t>
  </si>
  <si>
    <t>0110210560</t>
  </si>
  <si>
    <t>0120110560</t>
  </si>
  <si>
    <t>0110110500</t>
  </si>
  <si>
    <t>1100</t>
  </si>
  <si>
    <t>1103</t>
  </si>
  <si>
    <t>0130120040</t>
  </si>
  <si>
    <t>804</t>
  </si>
  <si>
    <t>0710100000</t>
  </si>
  <si>
    <t>0710120010</t>
  </si>
  <si>
    <t>0910000000</t>
  </si>
  <si>
    <t>0200000000</t>
  </si>
  <si>
    <t>0220000000</t>
  </si>
  <si>
    <t>0220100000</t>
  </si>
  <si>
    <t>0220120010</t>
  </si>
  <si>
    <t>0910100000</t>
  </si>
  <si>
    <t>0910120010</t>
  </si>
  <si>
    <t>0910200000</t>
  </si>
  <si>
    <t>0910220020</t>
  </si>
  <si>
    <t>0910220030</t>
  </si>
  <si>
    <t>0910300000</t>
  </si>
  <si>
    <t>0910320040</t>
  </si>
  <si>
    <t>0910400000</t>
  </si>
  <si>
    <t>0910420050</t>
  </si>
  <si>
    <t>0910500000</t>
  </si>
  <si>
    <t>0910520060</t>
  </si>
  <si>
    <t>0910600000</t>
  </si>
  <si>
    <t>0910620070</t>
  </si>
  <si>
    <t>0210000000</t>
  </si>
  <si>
    <t>0210100000</t>
  </si>
  <si>
    <t>0210120010</t>
  </si>
  <si>
    <t>0210200000</t>
  </si>
  <si>
    <t>0210220020</t>
  </si>
  <si>
    <t>0804</t>
  </si>
  <si>
    <t>0290000000</t>
  </si>
  <si>
    <t>1102</t>
  </si>
  <si>
    <t>0300000000</t>
  </si>
  <si>
    <t>0310000000</t>
  </si>
  <si>
    <t>0310100000</t>
  </si>
  <si>
    <t>0310120010</t>
  </si>
  <si>
    <t>0310200000</t>
  </si>
  <si>
    <t>0310220020</t>
  </si>
  <si>
    <t>0320000000</t>
  </si>
  <si>
    <t>0320100000</t>
  </si>
  <si>
    <t>0320120010</t>
  </si>
  <si>
    <t>805</t>
  </si>
  <si>
    <t>9990026660</t>
  </si>
  <si>
    <t xml:space="preserve"> Финансовое управление Администрации Кашинского городского округа</t>
  </si>
  <si>
    <t xml:space="preserve"> Администрация Кашинского городского округа</t>
  </si>
  <si>
    <t xml:space="preserve"> Отдел образования Администрации Кашинского городского округа</t>
  </si>
  <si>
    <t xml:space="preserve"> Комитет по культуре, туризму, спорту и делам молодёжи Администрации Кашинского городского округа</t>
  </si>
  <si>
    <t xml:space="preserve"> Контрольно-счетная палата Кашинского городского округа</t>
  </si>
  <si>
    <t xml:space="preserve"> ОБЩЕГОСУДАРСТВЕННЫЕ ВОПРОСЫ</t>
  </si>
  <si>
    <t xml:space="preserve"> НАЦИОНАЛЬНАЯ БЕЗОПАСНОСТЬ И ПРАВООХРАНИТЕЛЬНАЯ ДЕЯТЕЛЬНОСТЬ</t>
  </si>
  <si>
    <t xml:space="preserve"> НАЦИОНАЛЬНАЯ ЭКОНОМИКА</t>
  </si>
  <si>
    <t xml:space="preserve"> ЖИЛИЩНО-КОММУНАЛЬНОЕ ХОЗЯЙСТВО</t>
  </si>
  <si>
    <t xml:space="preserve"> КУЛЬТУРА, КИНЕМАТОГРАФИЯ</t>
  </si>
  <si>
    <t xml:space="preserve"> СОЦИАЛЬНАЯ ПОЛИТИКА</t>
  </si>
  <si>
    <t xml:space="preserve"> СРЕДСТВА МАССОВОЙ ИНФОРМАЦИИ</t>
  </si>
  <si>
    <t xml:space="preserve"> ОБРАЗОВАНИЕ</t>
  </si>
  <si>
    <t xml:space="preserve"> ФИЗИЧЕСКАЯ КУЛЬТУРА И СПОРТ</t>
  </si>
  <si>
    <t xml:space="preserve"> Обеспечение деятельности финансовых, налоговых и таможенных органов и органов финансового (финансово-бюджетного) надзора</t>
  </si>
  <si>
    <t xml:space="preserve"> Расходы, не включенные в муниципальные программы</t>
  </si>
  <si>
    <t xml:space="preserve"> Функционирование высшего должностного лица субъекта Российской Федерации и муниципального образования</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</si>
  <si>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2019-2024 годы"</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</si>
  <si>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</si>
  <si>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Судебная система</t>
  </si>
  <si>
    <t xml:space="preserve"> Резервные фонды</t>
  </si>
  <si>
    <t xml:space="preserve"> Другие общегосударственные вопросы</t>
  </si>
  <si>
    <t xml:space="preserve"> Муниципальная программа "Управление имуществом и земельными ресурсами муниципального образования Кашинский городской огруг Тверской области на 2019-2024 годы"</t>
  </si>
  <si>
    <t xml:space="preserve"> Муниципальная программа "Профилактика правонарушений на территории муниципального образования Кашинский городской округ Тверской области на 2019-2024 годы"</t>
  </si>
  <si>
    <t xml:space="preserve"> Органы юстиции</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</si>
  <si>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2019-2024 годы"</t>
  </si>
  <si>
    <t xml:space="preserve"> Муниципальная программа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</si>
  <si>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t xml:space="preserve"> Транспорт</t>
  </si>
  <si>
    <t xml:space="preserve"> Дорожное хозяйство (дорожные фонды)</t>
  </si>
  <si>
    <t xml:space="preserve"> Другие вопросы в области национальной экономики</t>
  </si>
  <si>
    <t xml:space="preserve"> Жилищное хозяйство</t>
  </si>
  <si>
    <t xml:space="preserve"> Муниципальная программа "Переселение граждан из аварийного жилищного фонда муниципального образования Кашинский городской округ Тверской области на 2019-2021 годы"</t>
  </si>
  <si>
    <t xml:space="preserve"> Коммунальное хозяйство</t>
  </si>
  <si>
    <t xml:space="preserve"> Благоустройство</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</si>
  <si>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2019-2024 годы"</t>
  </si>
  <si>
    <t xml:space="preserve"> Другие вопросы в области жилищно-коммунального хозяйства</t>
  </si>
  <si>
    <t xml:space="preserve"> Культура</t>
  </si>
  <si>
    <t xml:space="preserve"> Пенсионное обеспечение</t>
  </si>
  <si>
    <t xml:space="preserve"> Социальное обеспечение населения</t>
  </si>
  <si>
    <t xml:space="preserve"> Муниципальная программа "Устойчивое развитие сельских территорий муниципального образования Кашинский городской округ Тверской области на 2019-2024 годы"</t>
  </si>
  <si>
    <t xml:space="preserve"> Муниципальная программа "Молодёжная политика муниципального образования Кашинский городской округ Тверской области на 2019-2024 годы"</t>
  </si>
  <si>
    <t xml:space="preserve"> Охрана семьи и детства</t>
  </si>
  <si>
    <t xml:space="preserve"> Муниципальная программа "Социальная поддержка граждан на территории муниципального образования Кашинский городской округ Тверской области на 2019-2024 годы"</t>
  </si>
  <si>
    <t xml:space="preserve"> Другие вопросы в области средств массовой информации</t>
  </si>
  <si>
    <t xml:space="preserve"> Дошкольное образование</t>
  </si>
  <si>
    <t xml:space="preserve"> Муниципальная программа "Развитие отрасли "Образование" муниципального образования Кашинский городской округ Тверской области на 2019-2024 годы"</t>
  </si>
  <si>
    <t xml:space="preserve"> Общее образование</t>
  </si>
  <si>
    <t xml:space="preserve"> Дополнительное образование детей</t>
  </si>
  <si>
    <t xml:space="preserve"> Профессиональная подготовка, переподготовка и повышение квалификации</t>
  </si>
  <si>
    <t xml:space="preserve"> Молодежная политика</t>
  </si>
  <si>
    <t xml:space="preserve"> Другие вопросы в области образования</t>
  </si>
  <si>
    <t xml:space="preserve"> Спорт высших достижений</t>
  </si>
  <si>
    <t xml:space="preserve"> Муниципальная программа "Развитие туризма в муниципальном образовании Кашинский городской округ на 2018-2023 годы"</t>
  </si>
  <si>
    <t xml:space="preserve"> Муниципальная программа "Развитие отрасли "Культура" муниципального образования Кашинский городской округ Тверской области на 2019-2024 годы"</t>
  </si>
  <si>
    <t xml:space="preserve"> Другие вопросы в области культуры, кинематографии</t>
  </si>
  <si>
    <t xml:space="preserve"> Массовый спорт</t>
  </si>
  <si>
    <t xml:space="preserve"> Муниципальная программа "Развитие физической культуры и спорта муниципального образования Кашинский городской округ Тверской области на 2019-2024 годы"</t>
  </si>
  <si>
    <t xml:space="preserve"> Расходы, не включенные в муниципальные программы, на обеспечение деятельности органов местного самоуправления</t>
  </si>
  <si>
    <t xml:space="preserve"> Расходы по аппарату Финансового управления Администрации Кашинского городского округа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</si>
  <si>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</si>
  <si>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обеспечения государственных (муниципальных) нужд</t>
  </si>
  <si>
    <t xml:space="preserve"> Иные бюджетные ассигнования</t>
  </si>
  <si>
    <t xml:space="preserve"> Отдельные мероприятия, не включенные в муниципальные программы</t>
  </si>
  <si>
    <t xml:space="preserve"> Обслуживание муниципального долга Кашинского городского округа</t>
  </si>
  <si>
    <t xml:space="preserve"> Обслуживание государственного (муниципального) долга</t>
  </si>
  <si>
    <t xml:space="preserve"> Обеспечивающая подпрограмма "Обеспечение деятельности Администрации Кашинского городского округа"</t>
  </si>
  <si>
    <t xml:space="preserve"> Задача "Обеспечение деятельности администраторов программы"</t>
  </si>
  <si>
    <t xml:space="preserve"> Глава Кашинского городского округа</t>
  </si>
  <si>
    <t xml:space="preserve"> Подпрограмма "Создание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t>
  </si>
  <si>
    <t xml:space="preserve"> Задача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Кашинского городского округа"</t>
  </si>
  <si>
    <t xml:space="preserve"> Осуществление государственных полномочий по созданию , исполнению полномочий и организации деятельности комиссий по делам несовершеннолетних и защите их прав</t>
  </si>
  <si>
    <t xml:space="preserve"> Социальное обеспечение и иные выплаты населению</t>
  </si>
  <si>
    <t xml:space="preserve"> Расходы по центральному аппарату органов местного самоуправления муниципального образования Кашинский городской округ, за исключением расходов на выполнение переданных полномочий РФ Тверской области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</si>
  <si>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</si>
  <si>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Резервный фонд Администрации Кашинского городского округа</t>
  </si>
  <si>
    <t xml:space="preserve"> Подпрограмма "Управление имуществом Кашинского городского округа"</t>
  </si>
  <si>
    <t xml:space="preserve"> Проведение инвентаризации муниципального имущества Кашинского городского округа</t>
  </si>
  <si>
    <t xml:space="preserve"> Задача "Повышение эффективности использования имущества, находящегося в собственности муниципального образования Кашинский городской округ"</t>
  </si>
  <si>
    <t xml:space="preserve"> Оценка рыночной стоимости объектов недвижимости и рыночной стоимости арендной платы за объекты муниципального имущества</t>
  </si>
  <si>
    <t xml:space="preserve"> 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Кашинский городской округ</t>
  </si>
  <si>
    <t xml:space="preserve"> Содержание имущества муниципальной казны Кашинского городского округа</t>
  </si>
  <si>
    <t xml:space="preserve"> Подпрограмма "Управление земельными ресурсами Кашинского городского округа"</t>
  </si>
  <si>
    <t xml:space="preserve"> 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</si>
  <si>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 xml:space="preserve"> Оценка рыночной стоимости земельных участков и рыночной стоимости арендной платы за земельные участки</t>
  </si>
  <si>
    <t xml:space="preserve">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</si>
  <si>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Предоставление субсидий некоммерческим организациям</t>
  </si>
  <si>
    <t xml:space="preserve"> Предоставление субсидий бюджетным, автономным учреждениям и иным некоммерческим организациям</t>
  </si>
  <si>
    <t xml:space="preserve"> Исполнение переданных государственных полномочий на государственную регистрацию актов гражданского состояния</t>
  </si>
  <si>
    <t xml:space="preserve"> Подпрограмма "Оказание содействия в проведении общественно-полезных и социально-значимых мероприятий"</t>
  </si>
  <si>
    <t xml:space="preserve"> Задача "Создание условий для проведения общественно полезных и социально значимых мероприятий"</t>
  </si>
  <si>
    <t xml:space="preserve"> Представительские расходы и иные расходы, связанные с представительской деятельностью органов местного самоуправления</t>
  </si>
  <si>
    <t xml:space="preserve"> Проведение общественно-полезных и социально-значимых мероприятий на территории муниципального образования Кашинский городской округ</t>
  </si>
  <si>
    <t xml:space="preserve"> Подпрограмма "Оказание поддержки гражданам и объединениям участвующих в охране общественного порядка"</t>
  </si>
  <si>
    <t xml:space="preserve"> Задача " Создание условий для деятельности народной дружины на территории Кашинского городского округа"</t>
  </si>
  <si>
    <t xml:space="preserve"> Обеспечение форменной одеждой и атрибутами народных дружинников</t>
  </si>
  <si>
    <t xml:space="preserve"> Задача "Социальная защита и стимулирование народных дружин"</t>
  </si>
  <si>
    <t xml:space="preserve"> Материальное стимулирование народных дружин, включая предоставление льгот и компенсаций</t>
  </si>
  <si>
    <t xml:space="preserve"> Задача "Обеспечение исполнения полномочий в области градостроительства"</t>
  </si>
  <si>
    <t xml:space="preserve"> Разработка материалов Генерального плана и Правил землепользования и застройки территории Кашинского городского округа</t>
  </si>
  <si>
    <t xml:space="preserve"> Задача "Наличие утвержденных местных нормативов градостроительного проектирования на территории Кашинского городского округа"</t>
  </si>
  <si>
    <t xml:space="preserve"> Разработка местных нормативов градостроительного проектирования на территории Кашинского городского округа</t>
  </si>
  <si>
    <t xml:space="preserve"> Задача "Наличие свободных земельных участков под строительство в северном микрорайоне города"</t>
  </si>
  <si>
    <t xml:space="preserve"> Формирование земельных участков под жилую застройку</t>
  </si>
  <si>
    <t xml:space="preserve"> Задача "Разработка проекта планировки территории сельских населенных пунктов"</t>
  </si>
  <si>
    <t xml:space="preserve"> Задача "Разработка проекта планировки застроенной территории Кашинского городского округа"</t>
  </si>
  <si>
    <t xml:space="preserve"> Обеспечение деятельности МКУ Управление сельскими территориями</t>
  </si>
  <si>
    <t xml:space="preserve"> Осуществление переданных государственных полномочий на государственную регистрацию актов гражданского состояния</t>
  </si>
  <si>
    <t xml:space="preserve"> Подпрограмма "Обеспечение надежной защиты населения и территорий муниципального образования "Кашинский городской округ" от последствий чрезвычайных ситуаций природного и техногенного характера"</t>
  </si>
  <si>
    <t xml:space="preserve"> Задача "Повышение информирования населения о чрезвычайных ситуациях природного и техногенного характера"</t>
  </si>
  <si>
    <t xml:space="preserve"> Содержание и развитие единой дежурно-диспетчерской службы на территории Кашинского городского округа</t>
  </si>
  <si>
    <t xml:space="preserve"> Подпрограмма "Обеспечение пожарной безопасности на территории города Кашин и Кашинского городского округа Тверской области"</t>
  </si>
  <si>
    <t xml:space="preserve"> Задача "Создание условий для оперативного обеспечения пожарной техники водой при тушении пожаров на территории города Кашин и Кашинского городского округа Тверской области"</t>
  </si>
  <si>
    <t xml:space="preserve"> Обустройство подъездов к заборам воды пожарной техникой</t>
  </si>
  <si>
    <t xml:space="preserve"> Подпрограмма "Обеспечение пожарной безопасности на сельских территориях Кашинского городского округа"</t>
  </si>
  <si>
    <t xml:space="preserve"> Задача "Создание условий для оперативного обеспечения тушения пожаров на сельских территориях Кашинского городского округа"</t>
  </si>
  <si>
    <t xml:space="preserve"> Обустройство подъездов к пожарным водоемам</t>
  </si>
  <si>
    <t xml:space="preserve"> Очистка пожарных водоемов</t>
  </si>
  <si>
    <t xml:space="preserve"> Противопожарная опашка и окашивание деревень</t>
  </si>
  <si>
    <t xml:space="preserve"> Установка средств оповещения</t>
  </si>
  <si>
    <t xml:space="preserve"> Установка аншлагов- указателей названия деревень</t>
  </si>
  <si>
    <t xml:space="preserve"> Задача "Оказание поддержки предприятиям, участвующих в мероприятиях по тушению пожаров в сельской местности Кашинского городского округа"</t>
  </si>
  <si>
    <t xml:space="preserve"> Обеспечение средствами пожаротушения участников тушения пожаров</t>
  </si>
  <si>
    <t xml:space="preserve"> Подпрограмма "Содержание и благоустройство территории Кашинского городского округа"</t>
  </si>
  <si>
    <t xml:space="preserve"> Задача "Содержание, озеленение и благоустройство территорий "</t>
  </si>
  <si>
    <t xml:space="preserve">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t>
  </si>
  <si>
    <t xml:space="preserve"> Подпрограмма "Развитие дорожного хозяйства и сферы транспорта "</t>
  </si>
  <si>
    <t xml:space="preserve"> Задача "Повышение транспортной доступности населения"</t>
  </si>
  <si>
    <t xml:space="preserve"> Организация транспортного обслуживания населения на муниципальных маршрутах регулярных перевозок по регулируемым тарифам</t>
  </si>
  <si>
    <t xml:space="preserve"> Задача "Сохранность автомобильных дорог общего пользования местного значения на территории Кашинского городского округа"</t>
  </si>
  <si>
    <t xml:space="preserve">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</si>
  <si>
    <t xml:space="preserve"> Субсидии на содержание автомобильных дорог и сооружений на них, расположенных на территории города Кашин</t>
  </si>
  <si>
    <t xml:space="preserve"> Ремонт автомобильных дорог общего пользования местного значения на территории города Кашин</t>
  </si>
  <si>
    <t xml:space="preserve"> 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</si>
  <si>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Задача "Реализация проектов по ремонту автомобильных дорог общего пользования местного значения в границах города Кашин"</t>
  </si>
  <si>
    <t xml:space="preserve"> Задача "Приведение в нормативное состояние дворовых территорий"</t>
  </si>
  <si>
    <t xml:space="preserve"> Ремонт дворовых территорий за счет средств местного бюджета</t>
  </si>
  <si>
    <t xml:space="preserve"> Подпрограмма "Повышение безопасности дорожного движения"</t>
  </si>
  <si>
    <t xml:space="preserve"> Задача "Организационно-планировочные меры,направленные на совершенствование организации движения транспортных средств и пешеходов"</t>
  </si>
  <si>
    <t xml:space="preserve"> Приобретение и установка рекламных щитов и баннеров с тематической рекламой</t>
  </si>
  <si>
    <t xml:space="preserve"> Обеспечение безопасности дорожного движения на автомобильных дорогах общего пользования местного значения за счёт средств местного бюджета</t>
  </si>
  <si>
    <t xml:space="preserve"> Задача "Обеспечение безопасности дорожного движения на автомобильных дорогах общего пользования местного значения"</t>
  </si>
  <si>
    <t xml:space="preserve"> Задача "Реализация Программы поддержки местных инициатив в Тверской области"</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</si>
  <si>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</si>
  <si>
    <t xml:space="preserve"> Организация работ по формированию земельных участков</t>
  </si>
  <si>
    <t xml:space="preserve"> Формирование земельных участков для бесплатного предоставления многодетным гражданам</t>
  </si>
  <si>
    <t xml:space="preserve"> Подпрограмма "Обеспечение развития системы жилищно-коммунального и газового хозяйства"</t>
  </si>
  <si>
    <t xml:space="preserve"> Задача "Реализация мероприятий по проведению капитального ремонта объектов муниципального жилищного фонда"</t>
  </si>
  <si>
    <t xml:space="preserve"> Субсидии на капитальный ремонт в жилых помещениях муниципального жилого фонда Кашинского городского округа</t>
  </si>
  <si>
    <t xml:space="preserve"> Перечисления на счёт регионального оператора ежемесячных взносов в Фонд капитального ремонта общего имущества многоквартирных домов</t>
  </si>
  <si>
    <t xml:space="preserve"> Подпрограмма "Расселение аварийного жилищного фонда Кашинского городского округа"</t>
  </si>
  <si>
    <t xml:space="preserve"> Задача " Переселение граждан из аварийного жилищного фонда Кашинского городского округа"</t>
  </si>
  <si>
    <t xml:space="preserve"> Предоставление собственникам жилых помещений в аварийном жилищном фонде Кашинского городского округа возмещение за жилое помещение</t>
  </si>
  <si>
    <t xml:space="preserve"> Капитальные вложения в объекты государственной (муниципальной) собственности</t>
  </si>
  <si>
    <t xml:space="preserve"> Приобретение жилых помещений для предоставления гражданам по договорам социального найма, проживающим в аварийном жилищном фонде Кашинского городского округа</t>
  </si>
  <si>
    <t xml:space="preserve"> Задача "Развитие и модернизация системы газоснабжения в населенных пунктах Кашинского городского округа"</t>
  </si>
  <si>
    <t xml:space="preserve"> Газификация населенных пунктов Кашинского городского округа</t>
  </si>
  <si>
    <t xml:space="preserve"> Техническое обслуживание газовых сетей</t>
  </si>
  <si>
    <t xml:space="preserve"> Задача "Повышение качества оказываемых услуг организациями коммунального комплекса "</t>
  </si>
  <si>
    <t xml:space="preserve"> Ремонт канализационных сетей в границах города Кашин</t>
  </si>
  <si>
    <t xml:space="preserve"> 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</si>
  <si>
    <t xml:space="preserve"> Задача "Обеспечение функционирования объектов теплового комплекса Кашинского городского округа"</t>
  </si>
  <si>
    <t xml:space="preserve"> Капитальный ремонт, ремонт объектов теплового комплекса</t>
  </si>
  <si>
    <t xml:space="preserve"> Задача "Обеспечение и организация уличного освещения"</t>
  </si>
  <si>
    <t xml:space="preserve"> Оплата за электроэнергию, затраченную на уличное освещение Кашинского городского округа</t>
  </si>
  <si>
    <t xml:space="preserve"> Субсидии на обслуживание уличного освещения города Кашин</t>
  </si>
  <si>
    <t xml:space="preserve"> Содержание и ремонт сетей уличного освещения населённых пунктов, расположенных на сельской территории Кашинского городского округа</t>
  </si>
  <si>
    <t xml:space="preserve"> Оплата за электроэнергию, затраченную на уличное освещение населённых пунктов, расположенных на сельской территории Кашинского городского округа</t>
  </si>
  <si>
    <t xml:space="preserve"> Субсидия на благоустройство города Кашин</t>
  </si>
  <si>
    <t xml:space="preserve"> Приобретение и установка оборудования для детских площадок</t>
  </si>
  <si>
    <t xml:space="preserve">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</si>
  <si>
    <t xml:space="preserve"> Озеленение общественных территорий</t>
  </si>
  <si>
    <t xml:space="preserve"> Благоустройство сельских территорий и содержание мест погребений, расположенных на сельских территориях Кашинского городского округа</t>
  </si>
  <si>
    <t xml:space="preserve"> Обустройство контейнерных площадок</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</si>
  <si>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</si>
  <si>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поступлдений от юридических лиц и вкладов граждан</t>
  </si>
  <si>
    <t xml:space="preserve"> Подпрограмма "Благоустройство дворовых и общественных территорий Кашинского городского округа Тверской области"</t>
  </si>
  <si>
    <t xml:space="preserve"> Разработка проектов благоустройства дворовых и общественных территорий в рамках приоритетного проекта "Формирование комфортной городской среды" за счёт средств местного бюджета</t>
  </si>
  <si>
    <t xml:space="preserve"> Задача "Повышение уровня благоустройства дворовых и общественных территорий Кашинского городского округа Тверской области"</t>
  </si>
  <si>
    <t xml:space="preserve"> Реализация проектов благоустройства дворовых и общественных территорий в рамках приоритетного проекта "Формирование комфортной городской среды"</t>
  </si>
  <si>
    <t xml:space="preserve"> Субсидии на другие вопросы в области жилищно-коммунального хозяйства</t>
  </si>
  <si>
    <t xml:space="preserve"> Задача "Вовлечение населения в общественно-значимые и социально-значимые мероприятия, проводимые на территории муниципального образования Кашинский городской округ"</t>
  </si>
  <si>
    <t xml:space="preserve"> Осуществление ежемесячных доплат к трудовой пенсии по старости (инвалидности) муниципальным служащим</t>
  </si>
  <si>
    <t xml:space="preserve"> Подпрограмма "Улучшение жилищных условий граждан, проживающих в сельской местности"</t>
  </si>
  <si>
    <t xml:space="preserve"> Задача "Обеспечение жильем граждан, молодых семей и специалистов, проживающих на селе"</t>
  </si>
  <si>
    <t xml:space="preserve"> Предоставление социальной выплаты гражданам, молодым семьям и специалистам на приобретение (строительство) жилья на селе</t>
  </si>
  <si>
    <t xml:space="preserve"> Осуществление социальных выплат к 9 Мая участникам Великой Отечественной войны 1941-1945гг</t>
  </si>
  <si>
    <t xml:space="preserve"> Подпрограмма "Содействие закреплению молодых специалистов в отраслях образование, здравоохранение и культура"</t>
  </si>
  <si>
    <t xml:space="preserve"> Задача "Содействие в решении жилищных проблем молодых специалистов в отраслях образование, здравоохранение и культура"</t>
  </si>
  <si>
    <t xml:space="preserve"> Возмещение молодым специалистам затрат по найму жилых помещений на период своей трудовой деятельности в Кашинском городском округе</t>
  </si>
  <si>
    <t xml:space="preserve"> Подпрограмма "Содействие в обеспечении жильем молодых семей"</t>
  </si>
  <si>
    <t xml:space="preserve"> Задача "Содействие в решении жилищных проблем молодых семей"</t>
  </si>
  <si>
    <t xml:space="preserve"> Субсидии для оплаты социальной выплаты (дополнительной социальной выплаты) на приобретение (строительство) жилья молодым семьям</t>
  </si>
  <si>
    <t xml:space="preserve"> Подпрограмма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</si>
  <si>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Задача "Приобретение и оформление в муниципальную собственность жилых помещений по стоимости в пределах средств из областного бюджета Тверской области, предоставляемых в виде субвенций бюджету муниципального образования для детей-сирот, детей, оставшихся без попечения, и лиц из их числа"</t>
  </si>
  <si>
    <t xml:space="preserve">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</si>
  <si>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 xml:space="preserve"> Подпрограмма "Поддержка средств массовой информации (периодическая печать)"</t>
  </si>
  <si>
    <t xml:space="preserve"> Предоставление субсидий печатным СМИ</t>
  </si>
  <si>
    <t xml:space="preserve"> Подпрограмма "Содействие временной занятости безработных и ищущих работу граждан"</t>
  </si>
  <si>
    <t xml:space="preserve"> Задача "Реализация мероприятий, способствующих занятости граждан, испытывающих трудности в поиске работы."</t>
  </si>
  <si>
    <t xml:space="preserve"> Профилактика безнадзорности и правонарушений среди подростков, повышение их трудовой мотивации</t>
  </si>
  <si>
    <t xml:space="preserve"> Подпрограмма "Повышение доступности и качества дошкольного образования"</t>
  </si>
  <si>
    <t xml:space="preserve"> Задача "Обеспечение доступности и высокого качества услуг дошкольного образования"</t>
  </si>
  <si>
    <t xml:space="preserve">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</si>
  <si>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t>
  </si>
  <si>
    <t xml:space="preserve"> Организация питания в дошкольных образовательных организациях</t>
  </si>
  <si>
    <t xml:space="preserve"> Расходы на укрепление материально-технической базы муниципальных дошкольных образовательных организаций</t>
  </si>
  <si>
    <t xml:space="preserve"> Подпрограмма "Повышение доступности и качества общего образования"</t>
  </si>
  <si>
    <t xml:space="preserve"> Задача "Обеспечение условий для достижения школьниками Кашинского городского округа качественных образовательных результатов"</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</si>
  <si>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</si>
  <si>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t>
  </si>
  <si>
    <t xml:space="preserve"> Обеспечение школьников начальных классов горячим питанием за счет средств местного бюджета</t>
  </si>
  <si>
    <t xml:space="preserve"> Укрепление материально-технической базы муниципальных общеобразовательных организаций</t>
  </si>
  <si>
    <t xml:space="preserve"> Задача "Повышение доступности общего образования"</t>
  </si>
  <si>
    <t xml:space="preserve"> Предоставление услуг дошкольного образования на базе общеобразовательных организаций</t>
  </si>
  <si>
    <t xml:space="preserve"> Обеспечение подвоза обучающихся к месту учебы и обратно за счет средств местного бюджета</t>
  </si>
  <si>
    <t xml:space="preserve"> Подпрограмма "Профилактика безнадзорности и правонарушений несовершеннолетних"</t>
  </si>
  <si>
    <t xml:space="preserve"> Задача "Предупреждение безнадзорности, беспризорности, правонарушений и антиобщественных действий несовершеннолетних, выявление и устранение причин и условий, способствующих этому"</t>
  </si>
  <si>
    <t xml:space="preserve"> Обеспечение занятости подростков в каникулярное время</t>
  </si>
  <si>
    <t xml:space="preserve"> 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</si>
  <si>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 xml:space="preserve"> Задача "Профилактика потребления наркотиков среди обучающихся школ Кашинского городского округа"</t>
  </si>
  <si>
    <t xml:space="preserve"> Проведение тестирования школьников на употребление наркотических средств</t>
  </si>
  <si>
    <t xml:space="preserve"> Подпрограмма "Обеспечение качественного дополнительного образования"</t>
  </si>
  <si>
    <t xml:space="preserve"> Задача "Расширение потенциала системы дополнительного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</si>
  <si>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t>
  </si>
  <si>
    <t xml:space="preserve"> Задача "Развитие кадрового потенциала в дошкольных образовательных организациях"</t>
  </si>
  <si>
    <t xml:space="preserve"> Кадровое обеспечение системы дошкольного образования</t>
  </si>
  <si>
    <t xml:space="preserve"> Развитие кадрового потенциала</t>
  </si>
  <si>
    <t xml:space="preserve"> Подпрограмма "Обеспечение летнего отдыха и оздоровления детей"</t>
  </si>
  <si>
    <t xml:space="preserve"> Задача "Создание условий для развития системы отдыха и оздоровления детей"</t>
  </si>
  <si>
    <t xml:space="preserve"> Выполнение муниципального задания на оказание муниципальных услуг по организации летнего отдыха и оздоровления детей</t>
  </si>
  <si>
    <t xml:space="preserve"> Обеспечивающая подпрограмма "Обеспечение деятельности Отдела образования Администрации Кашинского городского округа"</t>
  </si>
  <si>
    <t xml:space="preserve"> Задача "Обеспечение деятельности муниципальных организаций отрасли "Образования"</t>
  </si>
  <si>
    <t xml:space="preserve"> Финансовое обеспечение деятельности МКУ "Центр обеспечения деятельности образовательных организаций"</t>
  </si>
  <si>
    <t xml:space="preserve"> Финансовое обеспечение деятельности Отдела образования Администрации Кашинского городского округа</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</si>
  <si>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учреждений, проживающих и работающих в сельской местности</t>
  </si>
  <si>
    <t xml:space="preserve"> Обеспечение выплаты ежемесячной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</si>
  <si>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 (спортивная подготовка)</t>
  </si>
  <si>
    <t xml:space="preserve"> Задача "Повышение уровня трудоустройства и трудовой мотивации безработных и ищущих работу граждан за счет создания временных рабочих мест"</t>
  </si>
  <si>
    <t xml:space="preserve"> Организация общественных работ для безработных и ищущих работу граждан</t>
  </si>
  <si>
    <t xml:space="preserve"> Подпрограмма "Обеспечение развития туризма"</t>
  </si>
  <si>
    <t xml:space="preserve"> Задача "Привлечение на территорию муниципаьного образования Кашинский городской округ дополнительных потоков российских и иностранных туристов"</t>
  </si>
  <si>
    <t xml:space="preserve"> Участие в обучающих областных, межрегиональных, всероссийских семинарах, круглых столах, конференциях, фестивалях</t>
  </si>
  <si>
    <t xml:space="preserve"> Проведение событийных мероприятий</t>
  </si>
  <si>
    <t xml:space="preserve"> Подпрограмма "Молодёжь муниципального образования Кашинский городской округ"</t>
  </si>
  <si>
    <t xml:space="preserve"> Подпрограмма "Обеспечение качества условий предоставления образовательных услуг учреждением дополнительного образования детей в сфере культуры"</t>
  </si>
  <si>
    <t xml:space="preserve"> Задача "Организация предоставления дополнительного образования детям в сфере культуры и искуства"</t>
  </si>
  <si>
    <t xml:space="preserve"> Предоставление субсидий на финансовое обеспечение деятельности Муниципального бюджетного образовательного учреждения дополнительного образования "Кашинская детская школа искусств"</t>
  </si>
  <si>
    <t xml:space="preserve"> Задача "Развитие молодёжного самоуправления"</t>
  </si>
  <si>
    <t xml:space="preserve"> Организация деятельности Молодежного центра при Администрации Кашинского городского округа, в том числе организация и проведение мероприятий</t>
  </si>
  <si>
    <t xml:space="preserve"> Задача "Поддержка общественно значимых проектов (программ) детских и молодёжных общественных объединений"</t>
  </si>
  <si>
    <t xml:space="preserve"> Организация и проведение мероприятий гражданско-патриотической направленности, мероприятий направленных на формирование здорового образа жизни</t>
  </si>
  <si>
    <t xml:space="preserve"> Вручение Гранта Главы Кашинского городского округа молодым и талантливым</t>
  </si>
  <si>
    <t xml:space="preserve"> Задача "Профилактика асоциальных явлений в молодёжной среде"</t>
  </si>
  <si>
    <t xml:space="preserve"> Организация и проведение мероприятий по профилактике асоциальных явлений</t>
  </si>
  <si>
    <t xml:space="preserve"> Задача "Развитие материально-технической базы органов по работе с детьми и молодёжью и органов молодёжного самоуправления"</t>
  </si>
  <si>
    <t xml:space="preserve"> Приобретение одежды, оборудования, расходных материалов и прочее для нужд деятельности органов молодёжного самоуправления</t>
  </si>
  <si>
    <t xml:space="preserve"> Задача "Межмуниципальное сотрудничество молодёжи Кашинского городского округа" "</t>
  </si>
  <si>
    <t xml:space="preserve"> Участие в областных, межрегиональных, федеральных мероприятиях</t>
  </si>
  <si>
    <t xml:space="preserve"> Задача "Вовлечение молодежи в добровольческую (волонтерскую) деятельность"</t>
  </si>
  <si>
    <t xml:space="preserve"> Организация и проведение мероприятий в сфере развития добровольческой (волонтерской) деятельности</t>
  </si>
  <si>
    <t xml:space="preserve"> Подпрограмма "Сохранение и приумножение культурного потенциала Кашинского городского округа"</t>
  </si>
  <si>
    <t xml:space="preserve"> Задача "Сохранение и развитие библиотечного дела"</t>
  </si>
  <si>
    <t xml:space="preserve"> Финансовое обеспечение деятельности библиотек</t>
  </si>
  <si>
    <t xml:space="preserve"> Задача "Сохранение и развитие клубного дела на территории муниципального образования Кашинский городской округ"</t>
  </si>
  <si>
    <t xml:space="preserve"> Предоставление субсидий на финансовое обеспечение деятельности Домов культуры</t>
  </si>
  <si>
    <t xml:space="preserve">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</si>
  <si>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"Создание условий для занятий населения физической культурой и спортом"</t>
  </si>
  <si>
    <t xml:space="preserve"> Задача "Развитие массового спорта и физкультурно-оздоровительного движения среди всех возрастных групп и категорий населения на территории Кашинского городского округа, включая лиц с ограниченными физическими возможностями и инвалидов в муниципальном образовании"</t>
  </si>
  <si>
    <t xml:space="preserve"> Организация проведения спортивно - массовых мероприятий и соревнований, направленных на физическое воспитание детей, подростков и молодежи, привлечение к спортивному, здоровому образу жизни взрослого населения, инвалидов и ветеранов в рамках Единого календарного плана муниципальных и областных спортивно - массовых мероприятий</t>
  </si>
  <si>
    <t xml:space="preserve"> Обеспечение повышения квалификации работников физической культуры и спорта</t>
  </si>
  <si>
    <t xml:space="preserve"> Задача "Организация участия спортсменов и сборных команд муниципального образования в областных, всероссийских и международных соревнованиях"</t>
  </si>
  <si>
    <t xml:space="preserve"> Профессиональная подготовка и участие спортсменов и сборных команд в областных, всероссийских и международных соревнованиях</t>
  </si>
  <si>
    <t xml:space="preserve"> Задача "Укрепление материально-технической базы учреждений и объектов спортивной направленности"</t>
  </si>
  <si>
    <t xml:space="preserve"> Приобретение спортивного инвентаря и спортивной формы</t>
  </si>
  <si>
    <t xml:space="preserve"> Подпрограмма "Обеспечение функционирования спортивных объектов (МУ "Стадион")"</t>
  </si>
  <si>
    <t xml:space="preserve"> Задача "Развитие физкультурно-спортивной инфраструктуры МУ "Стадион""</t>
  </si>
  <si>
    <t xml:space="preserve"> Обеспечение функционирования и развитие инфраструктуры МУ "Стадион"</t>
  </si>
  <si>
    <t>Всего расходов:</t>
  </si>
  <si>
    <t>ППП</t>
  </si>
  <si>
    <t>РП</t>
  </si>
  <si>
    <t>КЦСР</t>
  </si>
  <si>
    <t>КВР</t>
  </si>
  <si>
    <t>Наименование</t>
  </si>
  <si>
    <t>Задача "Повышение уровня благоустройства дворовых и общественных территорий"</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</si>
  <si>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</si>
  <si>
    <t>Поддержка отрасли культуры в части комплектования книжных фондов муниципальных общедоступных библиотек Тверской области</t>
  </si>
  <si>
    <t>Обеспечивающая подпрограмма " Обеспечение деятельности Комитета по культуре, туризму, спорту и делам молодёжи Администрации Кашинского городского округа"</t>
  </si>
  <si>
    <t xml:space="preserve"> Расходы на ремонт улично- дорожной сети  в границах город Кашин за счет средств местного бюджета</t>
  </si>
  <si>
    <t xml:space="preserve"> Снос аварийных многоквартирных домов</t>
  </si>
  <si>
    <t xml:space="preserve"> Осуществление социальных выплат лицам, удостоенным звания "Почётный гражданин Кашинского городского округа"</t>
  </si>
  <si>
    <t xml:space="preserve"> Задача "Увеличение тиража печатных изданий"</t>
  </si>
  <si>
    <t xml:space="preserve">Всего расходов: </t>
  </si>
  <si>
    <t xml:space="preserve"> Задача "Оптимизация состава муниципального имущества Кашинского городского округа"</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</si>
  <si>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t>
  </si>
  <si>
    <t xml:space="preserve"> Приобретение световозвращающих приспособлений для дошкольников и учащихся младших классов образовательных организаций</t>
  </si>
  <si>
    <t>Задача "Повышение уровня благоустройства дворовых и общественных территорий</t>
  </si>
  <si>
    <t xml:space="preserve"> Субсидия на укрепление материально-технической базы муниципальных организаций отдыха и оздоровления детей</t>
  </si>
  <si>
    <t>Устройство футбольного поля</t>
  </si>
  <si>
    <t xml:space="preserve"> Муниципальная программа "Разработка документов по территориальному планированию Кашинского городского округа Тверской области на 2019-2024 годы"</t>
  </si>
  <si>
    <t xml:space="preserve"> Подпрограмма "Разработка и реализация Генерального плана и Правил землепользования и застройки территории Кашинского городского округа Тверской области"</t>
  </si>
  <si>
    <t xml:space="preserve"> Подпрограмма "Разработка проекта сокращения санитарно-защитной зоны сибиреязвенного скотомогильника в районе деревни Стражково Кашинского городского округа Тверской области"</t>
  </si>
  <si>
    <t xml:space="preserve"> Разработка проекта обоснования уменьшения санитарно-защитной зоны сибиреязвенного скотомогильника в районе деревни Стражково Кашинского городского округа Тверской области</t>
  </si>
  <si>
    <t xml:space="preserve"> Подпрограмма "Разработка проекта планировки территории, подлежащей под комплексное развитие территории Кашинского городского округа Тверской области"</t>
  </si>
  <si>
    <t xml:space="preserve"> Разработка проекта планировки территории, подлежащей под комплексную застройку части территории Кашинского городского округа Тверской области</t>
  </si>
  <si>
    <t xml:space="preserve"> Разработка проекта планировки застроенной части территории Кашинского городского округа Тверской области</t>
  </si>
  <si>
    <t xml:space="preserve"> Ремонт водопроводных и канализационных сетей Кашинского городского округа</t>
  </si>
  <si>
    <t>Субсидии юридическим лицам и индивидуальным предпринимателям в целях возмещения затрат при предоставлении услуг по теплоснабжению, водоснабжению, водоснабжению и водоотведению в Кашинском городском округе</t>
  </si>
  <si>
    <t>Предоставление субсидий бюджетным, автономным учреждениям и иным некоммерческим организациям</t>
  </si>
  <si>
    <t>0520410300</t>
  </si>
  <si>
    <t>0520211050</t>
  </si>
  <si>
    <t>0520311020</t>
  </si>
  <si>
    <t>Ремонт дворовых территорий за счет средств областного бюджета</t>
  </si>
  <si>
    <t>053R311090</t>
  </si>
  <si>
    <t xml:space="preserve"> Обеспечение безопасности дорожного движения на автомобильных дорогах общего пользования местного значения за счёт средств областного бюджета</t>
  </si>
  <si>
    <t>0830410320</t>
  </si>
  <si>
    <t>0120111080</t>
  </si>
  <si>
    <t>Расходы за счет субсидии из областного бюджета на организацию участия детей и подростков в социально-значимых региональных проектах</t>
  </si>
  <si>
    <t>0120210250</t>
  </si>
  <si>
    <t>0140210240</t>
  </si>
  <si>
    <t>0140200000</t>
  </si>
  <si>
    <t>Задача "Организация отдыха детей в каникулярное время"</t>
  </si>
  <si>
    <t>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t>
  </si>
  <si>
    <t>0130110690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</si>
  <si>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 детей</t>
  </si>
  <si>
    <t>0220110690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</si>
  <si>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t>
  </si>
  <si>
    <t>0210110680</t>
  </si>
  <si>
    <t>0210210680</t>
  </si>
  <si>
    <t xml:space="preserve"> Подпрограмма "Обеспечение жильем отдельных категорий граждан"</t>
  </si>
  <si>
    <t>Повышение заработной платы работникам муниципальных учреждений культуры Кашинского городского округа Тверской области за счёт средств местного бюджета</t>
  </si>
  <si>
    <t>02101S0680</t>
  </si>
  <si>
    <t>02102S0680</t>
  </si>
  <si>
    <t xml:space="preserve"> Расходы на повышение заработной платы педагогическим работникам муниципальных организаций дополнительного образования за счет местного бюджета</t>
  </si>
  <si>
    <t>01301S0690</t>
  </si>
  <si>
    <t>02201S0690</t>
  </si>
  <si>
    <t>01402S0240</t>
  </si>
  <si>
    <t xml:space="preserve"> Обеспечение организации отдыха детей в каникулярное время</t>
  </si>
  <si>
    <t>0810159302</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</si>
  <si>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областного бюджета Тверской области</t>
  </si>
  <si>
    <t>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Кашинский городской округ в части обеспечения подвоза учащихся ,проживающих в сельской местности, к месту обучения и обратно за счет средств областного бюджета</t>
  </si>
  <si>
    <t xml:space="preserve"> Выполнение муниципальных заданий на оказание муниципальных услуг муниципальными организациями дополнительного образования </t>
  </si>
  <si>
    <t xml:space="preserve"> Выполнение муниципальных заданий на оказание муниципальных услуг муниципальными организациями дополнительного образования</t>
  </si>
  <si>
    <t>0314</t>
  </si>
  <si>
    <t>1200000000</t>
  </si>
  <si>
    <t>1210000000</t>
  </si>
  <si>
    <t>1210200000</t>
  </si>
  <si>
    <t>1210220010</t>
  </si>
  <si>
    <t>Другие вопросы в области национальной безопасности и правоохранительной деятельности</t>
  </si>
  <si>
    <t>Задача "Усиление антитеррористической защищенности объектов с массовым пребыванием людей"</t>
  </si>
  <si>
    <t>Установка камер визуального видеонаблюдения в местах массового пребывания людей</t>
  </si>
  <si>
    <t>Подпрограмма "Комплексные меры повышения уровня защищенности жизни и спокойствия граждан, проживающих на территории Кашинского городского округа Тверской области их законных прав и интересов на основе противодействия терроризму и экстремизму, профилактики и предупреждения их проявлений"</t>
  </si>
  <si>
    <t xml:space="preserve"> Подпрограмма "Расселение аварийного жилищного фонда Кашинского городского округа Тверской области"</t>
  </si>
  <si>
    <t xml:space="preserve"> Задача " Переселение граждан из аварийного жилищного фонда Кашинского городского округа Тверской области"</t>
  </si>
  <si>
    <t>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t>
  </si>
  <si>
    <t xml:space="preserve"> Задача "Капитальный ремонт и ремонт улично-дорожной сети"</t>
  </si>
  <si>
    <t xml:space="preserve"> Задача "Ремонт дворовых территорий многоквартирных домов, проездов к дворовым территориям многоквартирных домов населенных пунктов"</t>
  </si>
  <si>
    <t xml:space="preserve"> Задача "Организация мероприятий по инженерному обустройству и модернизации автомобильных дорог общего пользования местного значения в целях обеспечения безопасности дорожного движения"</t>
  </si>
  <si>
    <t>0120120040</t>
  </si>
  <si>
    <t>Предоставление субсидий бюджетным автономным учреждениям и иным некоммерческим организациям</t>
  </si>
  <si>
    <t xml:space="preserve">Защита населения и территории от чрезвычайных ситуаций природного и техногенного характера, пожарная безопасность
</t>
  </si>
  <si>
    <t>01201S1080</t>
  </si>
  <si>
    <t xml:space="preserve"> Расходы за счет субсидии за счет средств местного бюджета на организацию участия детей и подростков в социально-значимых региональных проектах</t>
  </si>
  <si>
    <t xml:space="preserve">   </t>
  </si>
  <si>
    <t>1101</t>
  </si>
  <si>
    <t>Физическая культура</t>
  </si>
  <si>
    <t>Задача "Реализация Программы поддержки местных инициатив в Тверской области"</t>
  </si>
  <si>
    <t>0120120030</t>
  </si>
  <si>
    <t>0120420010</t>
  </si>
  <si>
    <t>0120400000</t>
  </si>
  <si>
    <t>Задача "Профилактика безнадзорности и правонарушений среди несовершеннолетних"</t>
  </si>
  <si>
    <t>Субсидия на осуществление расходов, связанных с посещением обучающихся общеобразовательных организаций музеев, расположенных на территории Кашинского городского округа</t>
  </si>
  <si>
    <t>0540320140</t>
  </si>
  <si>
    <t>Реализация Программы по поддержке местных инициатив</t>
  </si>
  <si>
    <t>0110120050</t>
  </si>
  <si>
    <t xml:space="preserve"> Задача "Содержание, озеленение и благоустройство территорий"</t>
  </si>
  <si>
    <t>Капитальный ремонт муниципального жилого фонда Кашинского городского округа</t>
  </si>
  <si>
    <t>0510320180</t>
  </si>
  <si>
    <t xml:space="preserve"> Муниципальная программа "Переселение граждан из аварийного жилищного фонда Кашинского городского округа Тверской области на 2019-2024 годы"</t>
  </si>
  <si>
    <t>0290100000</t>
  </si>
  <si>
    <t>Задача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</si>
  <si>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"Содействие закреплению молодых специалистов в отрасли здравоохранение"</t>
  </si>
  <si>
    <t xml:space="preserve"> Задача "Содействие в решении жилищных проблем молодых специалистов в отрасли здравоохранение"</t>
  </si>
  <si>
    <t>0510420160</t>
  </si>
  <si>
    <t>Ремонт тепловых сетей в границах Кашинского городского округа</t>
  </si>
  <si>
    <t>0290123330</t>
  </si>
  <si>
    <t>Подготовка проектно-сметной документации в дошкольных образовательных организациях</t>
  </si>
  <si>
    <t>Подготовка проектно - сметной документации в общеобразовательных организациях</t>
  </si>
  <si>
    <t xml:space="preserve"> Задача "Социальная защита и стимулирование народных дружинников"</t>
  </si>
  <si>
    <t>Задача "Повышение уровня трудоустройства и трудовой мотивации безработных и ищущих работу граждан за счет создания временных рабочих мест"</t>
  </si>
  <si>
    <t>Организация общественных работ для безработных и ищущих работу граждан</t>
  </si>
  <si>
    <t>0130400000</t>
  </si>
  <si>
    <t>0130420050</t>
  </si>
  <si>
    <t>Задача "Обеспечение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дополнительному образованию за счёт средств бюджетов бюджетной системы, легкость и оперативность смены осваиваемых образовательных программ"</t>
  </si>
  <si>
    <t>Проведение мероприятий, направленных на формирование социально- значимых жизненных установок, здоровье сбережение</t>
  </si>
  <si>
    <t xml:space="preserve"> Проведение мероприятий, направленных на формирование социально- значимых жизненных установок, здоровьесбережение</t>
  </si>
  <si>
    <t>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</si>
  <si>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Расходы по присмотру и уходу за несовершеннолетним обучающимся в группах продленного дня в общеобразовательных организациях из многодетных семей,  бесплатное питание детей с ограниченными возможностями здоровья и детей из семей, призванных на военную службу по мобилизации</t>
  </si>
  <si>
    <t>Финансовое обеспечение деятельности Отдела образования Администрации Кашинского городского округа</t>
  </si>
  <si>
    <t xml:space="preserve"> Муниципальная программа "Развитие отрасли "Культура" Кашинского городского округа Тверской области на 2023-2028 годы"</t>
  </si>
  <si>
    <t xml:space="preserve"> Муниципальная программа "Развитие физической культуры и спорта  Кашинского городского округа Тверской области на 2023-2028 годы"</t>
  </si>
  <si>
    <t xml:space="preserve"> Муниципальная программа "Развитие отрасли "Образование" Кашинского городского округа Тверской области на 2023-2028 годы"</t>
  </si>
  <si>
    <t xml:space="preserve"> Муниципальная программа "Комплексное развитие системы жилищно-коммунальной инфраструктуры  Кашинского городского округа  Тверской области на 2023-2028 годы"</t>
  </si>
  <si>
    <t xml:space="preserve"> Муниципальная программа "Управление имуществом и земельными ресурсами  Кашинского городского округа Тверской области на 2023-2028 годы"</t>
  </si>
  <si>
    <t xml:space="preserve"> Муниципальная программа "Социальная поддержка граждан на территории  Кашинского городского округа Тверской области на 2023-2028 годы"</t>
  </si>
  <si>
    <t xml:space="preserve"> Муниципальная программа "Информационная политика и работа с общественностью Кашинского городского округа Тверской области на 2023-2028 годы"</t>
  </si>
  <si>
    <t xml:space="preserve"> Муниципальная программа "Молодёжная политика Кашинского городского округа Тверской области на 2023-2028 годы"</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</si>
  <si>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Кашинского городского округа Тверской области на 2023-2028 годы"</t>
  </si>
  <si>
    <t xml:space="preserve"> Муниципальная программа "Профилактика правонарушений на территории Кашинского городского округа Тверской области на 2023-2028 годы"</t>
  </si>
  <si>
    <t>Муниципальная программа "Профилактика терроризма и экстремизма на территории Кашинского городского округа Тверской области на 2023-2028 годы"</t>
  </si>
  <si>
    <t>0720300000</t>
  </si>
  <si>
    <t>07203S0290</t>
  </si>
  <si>
    <t xml:space="preserve"> Задача "Содействие в решении жилищных проблем малоимущих многодетных семей"</t>
  </si>
  <si>
    <t>Обеспечение мероприятий по приобретению жилых помещений для малоимущих многодетных семей за счёт  местного бюджета</t>
  </si>
  <si>
    <t xml:space="preserve"> Муниципальная программа "Управление имуществом и земельными ресурсами Кашинского городского округа Тверской области на 2023-2028 годы"</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</si>
  <si>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2023-2028 годы"</t>
  </si>
  <si>
    <t>0600</t>
  </si>
  <si>
    <t>0605</t>
  </si>
  <si>
    <t>0540400000</t>
  </si>
  <si>
    <t>0540420140</t>
  </si>
  <si>
    <t>0540420150</t>
  </si>
  <si>
    <t>0540420160</t>
  </si>
  <si>
    <t>Озеленение общественных территорий</t>
  </si>
  <si>
    <t>Задача "Обеспечение реализации природоохранных мероприятий"</t>
  </si>
  <si>
    <t>Расходы на мероприятия по ликвидации борщевика Сосновского</t>
  </si>
  <si>
    <t>ОХРАНА ОКРУЖАЮЩЕЙ СРЕДЫ</t>
  </si>
  <si>
    <t>Другие вопросы в области охраны окружающей среды</t>
  </si>
  <si>
    <t>Подпрограмма "Обеспечение надежной защиты населения и территорий Кашинского городского округа Тверской области от последствий чрезвычайных ситуаций природного и техногенного характера"</t>
  </si>
  <si>
    <t xml:space="preserve"> Подпрограмма "Проведение общественно-полезных и социально-значимых мероприятий"</t>
  </si>
  <si>
    <t xml:space="preserve"> Подпрограмма "Молодёжь Кашинского городского округа"</t>
  </si>
  <si>
    <t>01303S0480</t>
  </si>
  <si>
    <t>0130300000</t>
  </si>
  <si>
    <t>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счёт средств местного бюджета</t>
  </si>
  <si>
    <t>Задача "Создание условий для реализации программ спортивной подготовки"</t>
  </si>
  <si>
    <t>1810220040</t>
  </si>
  <si>
    <t>Оценка стоимости жилого помещения в аварийном жилищном фонде Кашинского городского округа Тверской области</t>
  </si>
  <si>
    <t>01201L3041</t>
  </si>
  <si>
    <t>02102L4670</t>
  </si>
  <si>
    <t>Поддержка отрасли культуры по направлению "Реализация мероприятий по модернизации библиотек в части комплектования книжных фондов библиотек муниципальных образований"</t>
  </si>
  <si>
    <t>0130310480</t>
  </si>
  <si>
    <t>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счет средств областного бюджета</t>
  </si>
  <si>
    <t>0720310290</t>
  </si>
  <si>
    <t>Обеспечение мероприятий по приобретению жилых помещений для малоимущих многодетных семей за счет областного бюджета</t>
  </si>
  <si>
    <t>05202S0222</t>
  </si>
  <si>
    <t xml:space="preserve"> Задача "Сохранение и развитие клубного дела на территории  Кашинского городского округа"</t>
  </si>
  <si>
    <t xml:space="preserve"> Проведение общественно-полезных и социально-значимых мероприятий на территории  Кашинского городского округа Тверской области</t>
  </si>
  <si>
    <t>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</si>
  <si>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Осуществление государственных полномочий Тверской области по созданию комиссии по делам несовершеннолетних и защите их прав Кашинского городского округа Тверской области</t>
  </si>
  <si>
    <t xml:space="preserve"> Осуществление государственных полномочий Тверской области по созданию административной комиссии Кашинского городского округа Тверской области</t>
  </si>
  <si>
    <t xml:space="preserve"> Осуществление переданных государственных полномочий Тверской области на государственную регистрацию актов гражданского состояния</t>
  </si>
  <si>
    <t xml:space="preserve"> Задача "Увеличение количества общественно полезных и социально значимых мероприятий, проводимых на территории Кашинского городского округа Тверской области"</t>
  </si>
  <si>
    <t xml:space="preserve"> Задача "Вовлечение населения в общественно-значимые и социально-значимые мероприятия, проводимые на территории Кашинского городского округа Тверской области"</t>
  </si>
  <si>
    <t>Расходы за счёт субсидии на поддержку периодических печатных изданий</t>
  </si>
  <si>
    <t xml:space="preserve"> Расходы по центральному аппарату органов местного самоуправления  Кашинского городского округа, за исключением расходов на выполнение переданных полномочий РФ Тверской области</t>
  </si>
  <si>
    <t>Расходы на реализацию проектов в рамках поддержки школьных инициатив Тверской области</t>
  </si>
  <si>
    <t>0520210222</t>
  </si>
  <si>
    <t>Расходы на капитальный ремонт автомобильной дороги общего пользования местного значения Щёкотово-Конопёлки Кашинского городского округа Тверской области за счет средств областного бюджета</t>
  </si>
  <si>
    <t>Реализация мероприятий по обращениям, поступающим к депутатам Законодательного Собрания Тверской области</t>
  </si>
  <si>
    <t>0210110920</t>
  </si>
  <si>
    <t xml:space="preserve">Обеспечение развития и укрепления материально-технической базы домов культуры в населённых пунктах с числом жителей до 50 тысяч человек </t>
  </si>
  <si>
    <t xml:space="preserve"> Задача "Организация участия спортсменов и сборных команд Кашинского городского округа в областных, всероссийских и международных соревнованиях"</t>
  </si>
  <si>
    <t>0320120020</t>
  </si>
  <si>
    <t>Разработка проектно-сметной документации в МУ  «Стадион»</t>
  </si>
  <si>
    <t>Задача "Обеспечение функционирования системы патриотического воспитания граждан Российской Федерации в рамках национального проекта "Патриотическое воспитание граждан Российской федерации национального проекта "Образование""</t>
  </si>
  <si>
    <t>012ЕВ00000</t>
  </si>
  <si>
    <t>012EВ51790</t>
  </si>
  <si>
    <t>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</si>
  <si>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0510320190</t>
  </si>
  <si>
    <t>Расходы на оплату исполнительных документов в сфере ремонта муниципального жилья</t>
  </si>
  <si>
    <t>Проведение обследований и ремонтов гидротехнических сооружений на территории Кашинского городского округа Тверской области</t>
  </si>
  <si>
    <t>Задача "Повышение устойчивого функционирования гидротехнических сооружений на территории Кашинского городского округа Тверской области"</t>
  </si>
  <si>
    <t>1020200000</t>
  </si>
  <si>
    <t>1020220030</t>
  </si>
  <si>
    <t>0910720110</t>
  </si>
  <si>
    <t>Подготовка проектно-сметной документации для проведения капитального ремонта Обелиска воинам-землякам, погибшим в годы Великой Отечественной войны 1941-1945 гг. в деревне Верхняя Троица</t>
  </si>
  <si>
    <t>0910700000</t>
  </si>
  <si>
    <t>Благоустройство</t>
  </si>
  <si>
    <t>0110111390</t>
  </si>
  <si>
    <t>Расходы за счет субсидии из областного бюджета Тверской области на осуществление единовременной выплаты к началу учебного года работникам муниципальных образовательных организаций</t>
  </si>
  <si>
    <t>01101S1390</t>
  </si>
  <si>
    <t>Субсидии на осуществление единовременной выплаты к началу учебного года работникам муниципальных дошкольных образовательных организаций за счет средств местного бюджета</t>
  </si>
  <si>
    <t>0120111390</t>
  </si>
  <si>
    <t>01201S1390</t>
  </si>
  <si>
    <t>Субсидии на осуществление единовременной выплаты к началу учебного года работникам муниципальных общеобразовательных организаций за счет средств местного бюджета</t>
  </si>
  <si>
    <t>0120211390</t>
  </si>
  <si>
    <t>Расходы за счет субсидии из областного бюджета Тверской области на осуществление единовременной выплаты к началу учебного года работникам муниципальных образовательных организаций (дошкольная группа)</t>
  </si>
  <si>
    <t>01202S1390</t>
  </si>
  <si>
    <t>Субсидии на осуществление единовременной выплаты к началу учебного года работникам муниципальных общеобразовательных организаций за счет средств местного бюджета (дошкольная группа)</t>
  </si>
  <si>
    <t>0130111390</t>
  </si>
  <si>
    <t>01301S1390</t>
  </si>
  <si>
    <t>Субсидии на осуществление единовременной выплаты к началу учебного года работникам муниципальных организаций дополнительного образования за счет средств местного бюджета</t>
  </si>
  <si>
    <t>0220111390</t>
  </si>
  <si>
    <t>02201S1390</t>
  </si>
  <si>
    <t>Защита населения и территории от чрезвычайных ситуаций природного и техногенного характера, пожарная безопасность</t>
  </si>
  <si>
    <t>191F220020</t>
  </si>
  <si>
    <t>Задача "Содействие развитию гражданско-патриотического и духовно-нравственного воспитания молодежи"</t>
  </si>
  <si>
    <t>Реализация мероприятий в рамках приоритетного проекта "Формирование комфортной городской среды" из средств собственников многоквартирных домов</t>
  </si>
  <si>
    <t>Ликвидация несанкционированных свалок</t>
  </si>
  <si>
    <t>Обеспечение функционирования системы персонифицированного финансирования дополнительного образования детей</t>
  </si>
  <si>
    <t xml:space="preserve"> Задача "Организация предоставления дополнительного образования детям в сфере культуры и искусства"</t>
  </si>
  <si>
    <t xml:space="preserve"> Подпрограмма "Создание условий для успешного развития муниципальной службы и институтов гражданского общества на территории Кашинского городского округа"</t>
  </si>
  <si>
    <t>Расходы на капитальный ремонт автомобильной дороги общего пользования местного значения Щёкотово-Конопёлки Кашинского городского округа Тверской области за счет средств местного бюджета</t>
  </si>
  <si>
    <t>9990055492</t>
  </si>
  <si>
    <t>0890155492</t>
  </si>
  <si>
    <t>0190155492</t>
  </si>
  <si>
    <t>0290155492</t>
  </si>
  <si>
    <t>Расходы на поощрение за достижение показателей деятельности органов исполнительной власти Тверской области ( на поощрение муниципальных управленческих команд)</t>
  </si>
  <si>
    <t>Утверждено решением  о бюджете, тыс.руб.</t>
  </si>
  <si>
    <t>Кассовое исполнение, тыс.руб.</t>
  </si>
  <si>
    <t>Приложение № 5</t>
  </si>
  <si>
    <t>"Об утверждении отчета об исполнении бюджета</t>
  </si>
  <si>
    <t>Приложение № 6</t>
  </si>
  <si>
    <t>Приложение № 4</t>
  </si>
  <si>
    <t>Приложение № 3</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</si>
  <si>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</si>
  <si>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не включенные в муниципальные программы</t>
  </si>
  <si>
    <t>Отдельные мероприятия, не включенные в муниципальные программы</t>
  </si>
  <si>
    <t>Расходы бюджета Кашинского городского округа, осуществляемые на основании судебных актов</t>
  </si>
  <si>
    <t>9940020030</t>
  </si>
  <si>
    <t>Иные бюджетные ассигнования</t>
  </si>
  <si>
    <t>9940020040</t>
  </si>
  <si>
    <t>Расходы на оплату исполнительных документов</t>
  </si>
  <si>
    <t>1020220040</t>
  </si>
  <si>
    <t>Расходы на оплату исполнительных документов в сфере функционирования гидротехнических сооружений на территории Кашинского городского округа</t>
  </si>
  <si>
    <t>1030000000</t>
  </si>
  <si>
    <t xml:space="preserve">Подпрограмма "Обеспечение пожарной безопасности на территории города Кашин и Кашинского городского округа Тверской области" </t>
  </si>
  <si>
    <t>1030100000</t>
  </si>
  <si>
    <t>1030120010</t>
  </si>
  <si>
    <t>Обустройство подъездов к заборам воды пожарной техникой</t>
  </si>
  <si>
    <t>Закупка товаров, работ и услуг для обеспечения государственных (муниципальных)нужд</t>
  </si>
  <si>
    <t>0520420070</t>
  </si>
  <si>
    <t>Расходы на приобретение карт-маршрутов регулярных перевозок</t>
  </si>
  <si>
    <t>1040120030</t>
  </si>
  <si>
    <t>06201L5990</t>
  </si>
  <si>
    <t xml:space="preserve"> Организация работ по подготовке проектов межевания и проведение кадастровых работ в отношении земельных участков сельскохозяйственного назначения</t>
  </si>
  <si>
    <t xml:space="preserve">  Подпрограмма "Управление земельными ресурсами Кашинского городского округа"</t>
  </si>
  <si>
    <t>Проектирование капитального ремонта участка автодороги с обустройством трубопереезда через р.Черновка на автомобильной дороге "Славково-Борки</t>
  </si>
  <si>
    <t>0520120080</t>
  </si>
  <si>
    <t>0620120060</t>
  </si>
  <si>
    <t>Закупка товаров, работ и услуг для обеспечения государственных (муниципальных) нужд</t>
  </si>
  <si>
    <t>05202S0223</t>
  </si>
  <si>
    <t>Расходы на капитальный ремонт подъезда к д. Апраксино Кашинского городского округа Тверской области за счет средств местного бюджета</t>
  </si>
  <si>
    <t>0520210223</t>
  </si>
  <si>
    <t xml:space="preserve"> Расходы на капитальный ремонт подъезда к д. Апраксино Кашинского городского округа Тверской области за счет средств областного бюджета</t>
  </si>
  <si>
    <t>1810120050</t>
  </si>
  <si>
    <t>Подготовка технического заключения по результатам обследования многоквартирного дома либо по результатам обследования элементов ограждающих и несущих конструкций жилого помещения</t>
  </si>
  <si>
    <t>0510220030</t>
  </si>
  <si>
    <t>Ремонт канализационных сетей в границах города Кашин</t>
  </si>
  <si>
    <t>0510220040</t>
  </si>
  <si>
    <t>Ремонт водопроводных сетей в границах Кашинского городского округа</t>
  </si>
  <si>
    <t>0510220130</t>
  </si>
  <si>
    <t>Расходы на обеспечение функционирования очистных сооружений водозабора г. Кашин</t>
  </si>
  <si>
    <t>0510220140</t>
  </si>
  <si>
    <t>0510220150</t>
  </si>
  <si>
    <t>Разработка Схемы водоснабжения и водоотведения Кашинского городского округа</t>
  </si>
  <si>
    <t>0510220210</t>
  </si>
  <si>
    <t>0510220230</t>
  </si>
  <si>
    <t xml:space="preserve"> Расходы на оплату исполнительных документов в сфере коммунальной инфраструктуры</t>
  </si>
  <si>
    <t>0510220240</t>
  </si>
  <si>
    <t xml:space="preserve"> Субсидии юридическим лицам и индивидуальным предпринимателям при предоставлении услуг по водоснабжению и водоотведению в Кашинском городском округе</t>
  </si>
  <si>
    <t>0510410700</t>
  </si>
  <si>
    <t>Проведение капитального ремонта объектов теплоэнергетического комплекса муниципального образования Кашинский городской округ за счет средств областного бюджета</t>
  </si>
  <si>
    <t xml:space="preserve">  Закупка товаров, работ и услуг для обеспечения государственных (муниципальных) нужд</t>
  </si>
  <si>
    <t>05104S0700</t>
  </si>
  <si>
    <t>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t>
  </si>
  <si>
    <t>0540220070</t>
  </si>
  <si>
    <t>Приобретение и установка оборудования для детских площадок</t>
  </si>
  <si>
    <t>0540220180</t>
  </si>
  <si>
    <t xml:space="preserve"> Расходы на мероприятия по улучшению санитарного и эстетического состояния на территории Кашинского городского округа</t>
  </si>
  <si>
    <t>0540319015</t>
  </si>
  <si>
    <t>Расходы на реализацию Программы по поддержке местных инициатив Приобретение трактора Беларус 320.4 М (или эквивалента) с навесным оборудованием (снегоочиститель, щетка) для нужд Кашинского городского округа за счёт средств областного бюджета</t>
  </si>
  <si>
    <t>0540319016</t>
  </si>
  <si>
    <t>Расходы на реализацию Программы по поддержке местных инициатив Приобретение трактора Беларус 82-1 (или эквивалента) с навесным оборудованием (снегоочиститель, щетка) для нужд Кашинского городского округа за счёт средств областного бюджета</t>
  </si>
  <si>
    <t>05403S9015</t>
  </si>
  <si>
    <t>05403S9016</t>
  </si>
  <si>
    <t>Расходы на реализацию Программы по поддержке местных инициатив Приобретение трактора Беларус 320.4 М (или эквивалента) с навесным оборудованием (снегоочиститель, щетка) для нужд Кашинского городского округа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</si>
  <si>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Приобретение трактора Беларус 82-1 (или эквивалента) с навесным оборудованием (отвал, щетка) для нужд Кашинского городского округа за счет средств местного бюджета, поступлений от юридических лиц и вкладов граждан</t>
  </si>
  <si>
    <t>1910211450</t>
  </si>
  <si>
    <t>Создание условий для формирования комфортной городской среды и обустройства мест отдыха (городских парков) на территории Кашинского городского округа за счет средств областного бюджета</t>
  </si>
  <si>
    <t>01910220030</t>
  </si>
  <si>
    <t xml:space="preserve"> Субсидия на иные цели на реализацию проекта "Кашин-город русского сердца. Благоустройство части набережной р. Кашинка вдоль конного проезда (от моста до дома № 8 по пл. Пролетарская") (установка видеонаблюдения)</t>
  </si>
  <si>
    <t>Создание условий для формирования комфортной городской среды и обустройства мест отдыха (городских парков) на территории Кашинского городского округа за счет средств местного бюджета</t>
  </si>
  <si>
    <t>19102S1450</t>
  </si>
  <si>
    <t>0120118002</t>
  </si>
  <si>
    <t>0940000000</t>
  </si>
  <si>
    <t>0940200000</t>
  </si>
  <si>
    <t>0940220010</t>
  </si>
  <si>
    <t xml:space="preserve"> Подпрограмма "Улучшение жилищных условий граждан Российской Федерации, проживающих и работающих на сельских территориях"</t>
  </si>
  <si>
    <t>Задача "Обеспечение жильем граждан Российской Федерации, проживающих и работающих на сельских территориях"</t>
  </si>
  <si>
    <t xml:space="preserve"> Предоставление социальной выплаты на строительство (приобретение) жилья гражданам Российской Федерации, проживающим и работающим на сельских территориях</t>
  </si>
  <si>
    <t>0110111040</t>
  </si>
  <si>
    <t>Расходы за счет субсидий на укрепление материально-технической базы муниципальных дошкольных образовательных организаций</t>
  </si>
  <si>
    <t>Предоставление  субсидий бюджетным учреждениям и иным некоммерческим организациям</t>
  </si>
  <si>
    <t>01101S1040</t>
  </si>
  <si>
    <t>0120110440</t>
  </si>
  <si>
    <t>Расходы за счёт субсидии на укрепление материально-технической базы муниципальных общеобразовательных организаций</t>
  </si>
  <si>
    <t>01201L0501</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</si>
  <si>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за счет иных межбюджетных трансфертов</t>
  </si>
  <si>
    <t>01201S0440</t>
  </si>
  <si>
    <t>01201R3031</t>
  </si>
  <si>
    <t>Субвенции на ежемесячное денежное вознаграждение за классное руководство педагогическим работникам муниципальных общеобразовательных организаций</t>
  </si>
  <si>
    <t>Укрепление материально-технической базы муниципальных общеобразовательных организаций</t>
  </si>
  <si>
    <t>0130120030</t>
  </si>
  <si>
    <t>Установка видеонаблюдения в муниципальных организациях дополнительного образования</t>
  </si>
  <si>
    <t>0140110450</t>
  </si>
  <si>
    <t xml:space="preserve"> Расходы за счет субсидии из областного бюджета Тверской области на укрепление материально-технической базы муниципальных организаций отдыха детей и их оздоровления</t>
  </si>
  <si>
    <t>01401S0450</t>
  </si>
  <si>
    <t>Расходы на поощерение за достижение показателей деятельности органов исполнительной власти Тверской области ( на поощрение муниципальных управленческих команд)</t>
  </si>
  <si>
    <t>0910710280</t>
  </si>
  <si>
    <t>09107S0280</t>
  </si>
  <si>
    <t>Обустройство и восстановление Обелиска воинам-землякам, погибшим в годы Великой Отечественной войны 1941-1945 гг., расположенного по адресу: Тверская область, Кашинский городской округ, деревня Верхняя Троица</t>
  </si>
  <si>
    <t xml:space="preserve"> Обустройство и восстановление Обелиска воинам-землякам, погибшим в годы Великой Отечественной войны 1941-1945 гг., расположенного по адресу: Тверская область, Кашинский городской округ, деревня Верхняя Троица за счет средств бюджета Тверской области</t>
  </si>
  <si>
    <t>0220110920</t>
  </si>
  <si>
    <t>0210220060</t>
  </si>
  <si>
    <t>Изготовление проектно-сметной документации на капительный ремонт Верхнетроицкого филиала МБУ ГДК</t>
  </si>
  <si>
    <t>Приобретение проектора в концертный зал МБУ ГДК</t>
  </si>
  <si>
    <t>0210220070</t>
  </si>
  <si>
    <t>0210220080</t>
  </si>
  <si>
    <t>Ремонт кровли здания Барыковского филиала МБУ ГДК</t>
  </si>
  <si>
    <t>0210300000</t>
  </si>
  <si>
    <t>Задача "Сохранение объектов культурного наследия (памятников истории и культуры) в Кашинском городском округе"</t>
  </si>
  <si>
    <t>0210320010</t>
  </si>
  <si>
    <t>Изготовление памятника партизанке-разведчице Ине Константиновой</t>
  </si>
  <si>
    <t>0210320020</t>
  </si>
  <si>
    <t xml:space="preserve"> Благоустройство территории у памятника партизанке-разведчице Ине Константиновой</t>
  </si>
  <si>
    <t>0210320030</t>
  </si>
  <si>
    <t xml:space="preserve"> Изготовление проектно-сметной документации на ремонт и восстановление Обелиска воинам-землякам, павшим в годы Великой Отечественной войны 1941-1945 годов в дер.Глазатово</t>
  </si>
  <si>
    <t>0210320040</t>
  </si>
  <si>
    <t>Благоустройство территории у Обелиска воинам-землякам, павшим в годы Великой Отечественной войны 1941- 1945 годов в дер. Верхняя Троица</t>
  </si>
  <si>
    <t>0310400000</t>
  </si>
  <si>
    <t>0310420060</t>
  </si>
  <si>
    <t>0310419021</t>
  </si>
  <si>
    <t>03104S9021</t>
  </si>
  <si>
    <t xml:space="preserve"> Расходы на реализацию Программы по поддержке местных инициатив</t>
  </si>
  <si>
    <t>0310410920</t>
  </si>
  <si>
    <t xml:space="preserve"> Расходы на реализацию Программы по поддержке местных инициатив "Приобретение трибун для многофункционального сооружения по адресу: Тверская область, Кашинский городской округ, г. Кашин, Калининское шоссе, д.1 для проведения общественно и социально значимых мероприятий" за счет средств областного бюджета</t>
  </si>
  <si>
    <t>0310419020</t>
  </si>
  <si>
    <t>03104S9020</t>
  </si>
  <si>
    <t xml:space="preserve"> Расходы на реализацию Программы по поддержке местных инициатив "Приобретение трибун для многофункционального сооружения по адресу: Тверская область, Кашинский городской округ, г. Кашин, Калининское шоссе, д.1 для проведения общественно и социально значимых мероприятий" за счет средств местного бюджета, поступлений от юридических лиц и вкладов граждан</t>
  </si>
  <si>
    <t>0540220200</t>
  </si>
  <si>
    <t>1030120020</t>
  </si>
  <si>
    <t>Расходы на оплату исполнительных документов в сфере создания условий для оперативного обеспечения пожарной техники водой при тушении пожаров на территории Кашинского городского округа (гидранты, пруды, водоемы)</t>
  </si>
  <si>
    <t>Подпрограмма "Расселение аварийного жилищного фонда Кашинского городского округа Тверской области"</t>
  </si>
  <si>
    <t xml:space="preserve">Ведомственная структура расходов  бюджета Кашинского городского округа по главным распорядителям бюджетных средств,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за 2024 год </t>
  </si>
  <si>
    <t>Сельское хозяйство и рыюоловство</t>
  </si>
  <si>
    <t xml:space="preserve">Распределение бюджетных ассигнований бюджета Кашинского городского округа по разделам и подразделам классификации расходов бюджетов за 2024 год </t>
  </si>
  <si>
    <t>Расходы на приобретение пескоразбрасывателя прицепного</t>
  </si>
  <si>
    <t>0510220250</t>
  </si>
  <si>
    <t>0510220220</t>
  </si>
  <si>
    <t>Субсидии на иные цели МБУ " Благоустройство" на приобретение микроавтобуса</t>
  </si>
  <si>
    <t>Противопожарная опашка и окашивание деревень</t>
  </si>
  <si>
    <t>0890120020</t>
  </si>
  <si>
    <t>Уплата ежегодного членского взноса в Ассоциация "СМО"</t>
  </si>
  <si>
    <t xml:space="preserve"> Муниципальная программа "Формирование современной городской среды Кашинского городского округа Тверской области на 2024-2029 годы"</t>
  </si>
  <si>
    <t>1910220030</t>
  </si>
  <si>
    <t>Кашинского городского округа за 2024 год"</t>
  </si>
  <si>
    <t xml:space="preserve">Распределение бюджетных ассигнований бюджета Кашинского городского округа по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за 2024 год </t>
  </si>
  <si>
    <t>Распределение бюджетных ассигнований бюджета Кашинского городского округа по целевым статьям (муниципальным программам и непрограммным направлениям деятельности) , группам видов расходов классификации расходов бюджетов за 2024 год</t>
  </si>
  <si>
    <t xml:space="preserve"> Функционирование Правительства Российской Федерации, высших исполнительных органов субъектов Российской Федерации, местных администраций</t>
  </si>
  <si>
    <t>Сельское хозяйство и рыболовство</t>
  </si>
  <si>
    <t xml:space="preserve"> Расходы на капитальный ремонт и ремонт улично- дорожной сети за счет средств областного бюджета</t>
  </si>
  <si>
    <t xml:space="preserve"> Расходы на капитальный ремонт и ремонт улично- дорожной сети  за счет средств местного бюджета</t>
  </si>
  <si>
    <t xml:space="preserve"> Осуществление полномочий по составлению (изменению), дополнению списков кандидатов в присяжные заседатели федеральных судов общей юрисдикции в Российской Федерации</t>
  </si>
  <si>
    <t>Задача "Создание  условий для оперативного обеспечения пожарной техники водой при тушении пожаров на территории города Кашин и Кашинского городского округа Тверской области"</t>
  </si>
  <si>
    <t xml:space="preserve">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областного бюджета</t>
  </si>
  <si>
    <t>02101L5199</t>
  </si>
  <si>
    <t xml:space="preserve">Подпрограмма "Обеспечение пожарной безопасности на территории город Кашин и Кашинского городского округа Тверской области" </t>
  </si>
  <si>
    <t xml:space="preserve"> Расходы на реализацию Программы по поддержке местных инициатив "Обустройство спортивной площадки в деревне Соколово Кашинского городского округа Тверской области (2 этап)" за счет средств местного бюджета, поступлений от юридических лиц и вкладов граждан</t>
  </si>
  <si>
    <t>Расходы на реализацию Программы по поддержке местных инициатив "Обустройство спортивной площадки  в деревне Соколово Кашинского городского округа Тверской области (2 этап)" за счет средств областного бюджета</t>
  </si>
  <si>
    <t>Расходы на реализацию Программы по поддержке местных инициатив "Обустройство спортивной площадки в деревне Соколово Кашинского городского округа Тверской области (2 этап)" за счет средств областного бюджета</t>
  </si>
  <si>
    <t>Расходы на реализацию Программы по поддержке местных инициатив "Обустройство спортивной площадки в деревне Соколово Кашинского городского округа Тверской области (2 этап)" за счет средств местного бюджета, поступлений от юридических лиц и вкладов граждан</t>
  </si>
  <si>
    <t>Расходы на поощрение за достижение показателей деятельности органов исполнительной власти Тверской области (на поощрение муниципальных управленческих команд)</t>
  </si>
  <si>
    <t>Подготовка технической и проектной документации по объектам водоснабжения Кашинского городского округа</t>
  </si>
  <si>
    <t>Формирование уставного фонда муниципального унитарного предприятия Кашинского городского округа</t>
  </si>
  <si>
    <t xml:space="preserve"> Организация работ по формированию и постановке земельных участков, расположенных в границах полос отвода автодорог общего пользования местного значения на государственный кадастровый учет</t>
  </si>
  <si>
    <t>Предоставление  субсидий бюджетным, автономным учреждениям и иным некоммерческим организациям</t>
  </si>
  <si>
    <t xml:space="preserve">к решению Думы Кашинского муниципального округа </t>
  </si>
  <si>
    <t xml:space="preserve">Тверской области  от                  №       </t>
  </si>
  <si>
    <t xml:space="preserve">Тверской области от                   № </t>
  </si>
  <si>
    <t xml:space="preserve">«Об утверждении отчета об </t>
  </si>
  <si>
    <t>исполнении бюджета Кашинского</t>
  </si>
  <si>
    <t>городского округа за 2024 год»</t>
  </si>
  <si>
    <t>к решению Думы Кашинского                                                                                                                                                                                                                            муниципального округа Тверской</t>
  </si>
  <si>
    <t xml:space="preserve">                                                                                       области  от                2025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</si>
</sst>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2"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1"/>
      <name val="Calibri"/>
      <family val="2"/>
      <scheme val="minor"/>
    </font>
    <font>
      <sz val="11"/>
      <name val="Times New Roman"/>
      <family val="1"/>
      <charset val="204"/>
    </font>
    <font>
      <sz val="10"/>
      <color rgb="FF000000"/>
      <name val="Times New Roman"/>
      <family val="1"/>
      <charset val="204"/>
    </font>
    <font>
      <sz val="12"/>
      <color rgb="FF000000"/>
      <name val="Times New Roman"/>
      <family val="1"/>
      <charset val="204"/>
    </font>
    <font>
      <b/>
      <sz val="10"/>
      <color rgb="FF000000"/>
      <name val="Times New Roman"/>
      <family val="1"/>
      <charset val="204"/>
    </font>
    <font>
      <sz val="14"/>
      <name val="Times New Roman"/>
      <family val="1"/>
      <charset val="204"/>
    </font>
    <font>
      <b/>
      <sz val="14"/>
      <name val="Times New Roman"/>
      <family val="1"/>
      <charset val="204"/>
    </font>
    <font>
      <sz val="10"/>
      <name val="Times New Roman"/>
      <family val="1"/>
      <charset val="204"/>
    </font>
    <font>
      <sz val="10"/>
      <color rgb="FFFF0000"/>
      <name val="Times New Roman"/>
      <family val="1"/>
      <charset val="204"/>
    </font>
    <font>
      <b/>
      <sz val="10"/>
      <name val="Times New Roman"/>
      <family val="1"/>
      <charset val="204"/>
    </font>
    <font>
      <sz val="10"/>
      <color theme="1"/>
      <name val="Times New Roman"/>
      <family val="1"/>
      <charset val="204"/>
    </font>
    <font>
      <b/>
      <sz val="10"/>
      <color rgb="FFFF0000"/>
      <name val="Arial Cyr"/>
    </font>
    <font>
      <b/>
      <sz val="11"/>
      <color rgb="FFFF0000"/>
      <name val="Calibri"/>
      <family val="2"/>
      <scheme val="minor"/>
    </font>
    <font>
      <sz val="11"/>
      <name val="Arial"/>
      <family val="2"/>
      <charset val="204"/>
    </font>
    <font>
      <sz val="11"/>
      <color theme="1"/>
      <name val="Times New Roman"/>
      <family val="1"/>
      <charset val="204"/>
    </font>
  </fonts>
  <fills count="8">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s>
  <borders count="14">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rgb="FF000000"/>
      </bottom>
      <diagonal/>
    </border>
    <border>
      <left style="thin">
        <color rgb="FF000000"/>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31">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0" fontId="4" fillId="0" borderId="1"/>
    <xf numFmtId="0" fontId="5" fillId="0" borderId="1"/>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3" fillId="0" borderId="2">
      <alignment vertical="top" wrapText="1"/>
    </xf>
    <xf numFmtId="0" fontId="6" fillId="0" borderId="1"/>
  </cellStyleXfs>
  <cellXfs count="196">
    <xf numFmtId="0" fontId="0" fillId="0" borderId="0" xfId="0"/>
    <xf numFmtId="0" fontId="0" fillId="0" borderId="0" xfId="0" applyProtection="1">
      <protection locked="0"/>
    </xf>
    <xf numFmtId="0" fontId="1" fillId="0" borderId="1" xfId="2" applyNumberFormat="1" applyProtection="1"/>
    <xf numFmtId="0" fontId="7" fillId="0" borderId="0" xfId="0" applyFont="1" applyProtection="1">
      <protection locked="0"/>
    </xf>
    <xf numFmtId="0" fontId="3" fillId="0" borderId="1" xfId="2" applyNumberFormat="1" applyFont="1" applyProtection="1"/>
    <xf numFmtId="0" fontId="9" fillId="0" borderId="1" xfId="2" applyNumberFormat="1" applyFont="1" applyFill="1" applyAlignment="1" applyProtection="1">
      <alignment horizontal="center"/>
    </xf>
    <xf numFmtId="164" fontId="11" fillId="0" borderId="2" xfId="5" applyNumberFormat="1" applyFont="1" applyFill="1" applyAlignment="1" applyProtection="1">
      <alignment horizontal="center" vertical="center" wrapText="1"/>
    </xf>
    <xf numFmtId="164" fontId="11" fillId="0" borderId="2" xfId="8" applyNumberFormat="1" applyFont="1" applyFill="1" applyAlignment="1" applyProtection="1">
      <alignment horizontal="center" vertical="top" shrinkToFit="1"/>
    </xf>
    <xf numFmtId="164" fontId="9" fillId="0" borderId="2" xfId="8" applyNumberFormat="1" applyFont="1" applyFill="1" applyAlignment="1" applyProtection="1">
      <alignment horizontal="center" vertical="top" shrinkToFit="1"/>
    </xf>
    <xf numFmtId="164" fontId="9" fillId="0" borderId="3" xfId="11" applyNumberFormat="1" applyFont="1" applyFill="1" applyAlignment="1" applyProtection="1">
      <alignment horizontal="center" vertical="top" shrinkToFit="1"/>
    </xf>
    <xf numFmtId="0" fontId="9" fillId="0" borderId="5" xfId="5" applyNumberFormat="1" applyFont="1" applyFill="1" applyBorder="1" applyAlignment="1" applyProtection="1">
      <alignment horizontal="center" vertical="center" wrapText="1"/>
    </xf>
    <xf numFmtId="164" fontId="0" fillId="0" borderId="0" xfId="0" applyNumberFormat="1" applyProtection="1">
      <protection locked="0"/>
    </xf>
    <xf numFmtId="0" fontId="0" fillId="0" borderId="1" xfId="0" applyBorder="1" applyProtection="1">
      <protection locked="0"/>
    </xf>
    <xf numFmtId="164" fontId="1" fillId="0" borderId="1" xfId="2" applyNumberFormat="1" applyProtection="1"/>
    <xf numFmtId="164" fontId="3" fillId="0" borderId="1" xfId="2" applyNumberFormat="1" applyFont="1" applyProtection="1"/>
    <xf numFmtId="1" fontId="9" fillId="0" borderId="2" xfId="7" applyNumberFormat="1" applyFont="1" applyFill="1" applyProtection="1">
      <alignment horizontal="center" vertical="top" shrinkToFit="1"/>
    </xf>
    <xf numFmtId="49" fontId="9" fillId="0" borderId="2" xfId="7" applyNumberFormat="1" applyFont="1" applyFill="1" applyProtection="1">
      <alignment horizontal="center" vertical="top" shrinkToFit="1"/>
    </xf>
    <xf numFmtId="0" fontId="9" fillId="0" borderId="2" xfId="6" applyNumberFormat="1" applyFont="1" applyFill="1" applyProtection="1">
      <alignment vertical="top" wrapText="1"/>
    </xf>
    <xf numFmtId="164" fontId="9" fillId="0" borderId="4" xfId="8" applyNumberFormat="1" applyFont="1" applyFill="1" applyBorder="1" applyAlignment="1" applyProtection="1">
      <alignment horizontal="center" vertical="top" shrinkToFit="1"/>
    </xf>
    <xf numFmtId="1" fontId="11" fillId="0" borderId="2" xfId="7" applyNumberFormat="1" applyFont="1" applyFill="1" applyProtection="1">
      <alignment horizontal="center" vertical="top" shrinkToFit="1"/>
    </xf>
    <xf numFmtId="0" fontId="11" fillId="0" borderId="2" xfId="6" applyNumberFormat="1" applyFont="1" applyFill="1" applyProtection="1">
      <alignment vertical="top" wrapText="1"/>
    </xf>
    <xf numFmtId="0" fontId="8" fillId="0" borderId="1" xfId="30" applyFont="1" applyFill="1" applyProtection="1">
      <protection locked="0"/>
    </xf>
    <xf numFmtId="0" fontId="0" fillId="0" borderId="1" xfId="30" applyFont="1" applyProtection="1">
      <protection locked="0"/>
    </xf>
    <xf numFmtId="0" fontId="9" fillId="0" borderId="1" xfId="2" applyNumberFormat="1" applyFont="1" applyFill="1" applyProtection="1"/>
    <xf numFmtId="0" fontId="11" fillId="0" borderId="2" xfId="5" applyNumberFormat="1" applyFont="1" applyFill="1" applyProtection="1">
      <alignment horizontal="center" vertical="center" wrapText="1"/>
    </xf>
    <xf numFmtId="0" fontId="11" fillId="0" borderId="2" xfId="5" applyNumberFormat="1" applyFont="1" applyFill="1" applyAlignment="1" applyProtection="1">
      <alignment horizontal="left" vertical="center" wrapText="1"/>
    </xf>
    <xf numFmtId="0" fontId="7" fillId="0" borderId="1" xfId="30" applyFont="1" applyProtection="1">
      <protection locked="0"/>
    </xf>
    <xf numFmtId="164" fontId="0" fillId="0" borderId="1" xfId="30" applyNumberFormat="1" applyFont="1" applyProtection="1">
      <protection locked="0"/>
    </xf>
    <xf numFmtId="1" fontId="9" fillId="0" borderId="6" xfId="7" applyNumberFormat="1" applyFont="1" applyFill="1" applyBorder="1" applyProtection="1">
      <alignment horizontal="center" vertical="top" shrinkToFit="1"/>
    </xf>
    <xf numFmtId="0" fontId="9" fillId="0" borderId="6" xfId="6" applyNumberFormat="1" applyFont="1" applyFill="1" applyBorder="1" applyProtection="1">
      <alignment vertical="top" wrapText="1"/>
    </xf>
    <xf numFmtId="164" fontId="9" fillId="0" borderId="6" xfId="8" applyNumberFormat="1" applyFont="1" applyFill="1" applyBorder="1" applyAlignment="1" applyProtection="1">
      <alignment horizontal="center" vertical="top" shrinkToFit="1"/>
    </xf>
    <xf numFmtId="1" fontId="9" fillId="0" borderId="5" xfId="7" applyNumberFormat="1" applyFont="1" applyFill="1" applyBorder="1" applyProtection="1">
      <alignment horizontal="center" vertical="top" shrinkToFit="1"/>
    </xf>
    <xf numFmtId="0" fontId="9" fillId="0" borderId="5" xfId="6" applyNumberFormat="1" applyFont="1" applyFill="1" applyBorder="1" applyProtection="1">
      <alignment vertical="top" wrapText="1"/>
    </xf>
    <xf numFmtId="164" fontId="9" fillId="0" borderId="5" xfId="8" applyNumberFormat="1" applyFont="1" applyFill="1" applyBorder="1" applyAlignment="1" applyProtection="1">
      <alignment horizontal="center" vertical="top" shrinkToFit="1"/>
    </xf>
    <xf numFmtId="0" fontId="9" fillId="0" borderId="3" xfId="10" applyNumberFormat="1" applyFont="1" applyFill="1" applyProtection="1">
      <alignment horizontal="right"/>
    </xf>
    <xf numFmtId="0" fontId="8" fillId="0" borderId="1" xfId="30" applyFont="1" applyFill="1" applyAlignment="1" applyProtection="1">
      <alignment horizontal="center"/>
      <protection locked="0"/>
    </xf>
    <xf numFmtId="1" fontId="15" fillId="0" borderId="2" xfId="7" applyNumberFormat="1" applyFont="1" applyFill="1" applyProtection="1">
      <alignment horizontal="center" vertical="top" shrinkToFit="1"/>
    </xf>
    <xf numFmtId="0" fontId="15" fillId="0" borderId="2" xfId="6" applyNumberFormat="1" applyFont="1" applyFill="1" applyProtection="1">
      <alignment vertical="top" wrapText="1"/>
    </xf>
    <xf numFmtId="164" fontId="15" fillId="0" borderId="2" xfId="8" applyNumberFormat="1" applyFont="1" applyFill="1" applyAlignment="1" applyProtection="1">
      <alignment horizontal="center" vertical="top" shrinkToFit="1"/>
    </xf>
    <xf numFmtId="1" fontId="9" fillId="0" borderId="4" xfId="7" applyNumberFormat="1" applyFont="1" applyFill="1" applyBorder="1" applyProtection="1">
      <alignment horizontal="center" vertical="top" shrinkToFit="1"/>
    </xf>
    <xf numFmtId="0" fontId="9" fillId="0" borderId="4" xfId="6" applyNumberFormat="1" applyFont="1" applyFill="1" applyBorder="1" applyProtection="1">
      <alignment vertical="top" wrapText="1"/>
    </xf>
    <xf numFmtId="49" fontId="11" fillId="0" borderId="4" xfId="7" applyNumberFormat="1" applyFont="1" applyFill="1" applyBorder="1" applyProtection="1">
      <alignment horizontal="center" vertical="top" shrinkToFit="1"/>
    </xf>
    <xf numFmtId="0" fontId="11" fillId="0" borderId="4" xfId="6" applyNumberFormat="1" applyFont="1" applyFill="1" applyBorder="1" applyProtection="1">
      <alignment vertical="top" wrapText="1"/>
    </xf>
    <xf numFmtId="164" fontId="11" fillId="0" borderId="4" xfId="8" applyNumberFormat="1" applyFont="1" applyFill="1" applyBorder="1" applyAlignment="1" applyProtection="1">
      <alignment horizontal="center" vertical="top" shrinkToFit="1"/>
    </xf>
    <xf numFmtId="0" fontId="0" fillId="0" borderId="1" xfId="30" applyFont="1" applyBorder="1" applyProtection="1">
      <protection locked="0"/>
    </xf>
    <xf numFmtId="0" fontId="13" fillId="0" borderId="1" xfId="30" applyFont="1" applyFill="1" applyBorder="1" applyAlignment="1" applyProtection="1">
      <alignment wrapText="1"/>
      <protection locked="0"/>
    </xf>
    <xf numFmtId="49" fontId="11" fillId="0" borderId="2" xfId="7" applyNumberFormat="1" applyFont="1" applyFill="1" applyProtection="1">
      <alignment horizontal="center" vertical="top" shrinkToFit="1"/>
    </xf>
    <xf numFmtId="0" fontId="9" fillId="0" borderId="5" xfId="5" applyNumberFormat="1" applyFont="1" applyFill="1" applyBorder="1" applyProtection="1">
      <alignment horizontal="center" vertical="center" wrapText="1"/>
    </xf>
    <xf numFmtId="164" fontId="7" fillId="0" borderId="1" xfId="30" applyNumberFormat="1" applyFont="1" applyProtection="1">
      <protection locked="0"/>
    </xf>
    <xf numFmtId="0" fontId="0" fillId="0" borderId="0" xfId="0" applyFill="1" applyProtection="1">
      <protection locked="0"/>
    </xf>
    <xf numFmtId="0" fontId="1" fillId="0" borderId="1" xfId="2" applyNumberFormat="1" applyFill="1" applyProtection="1"/>
    <xf numFmtId="0" fontId="0" fillId="0" borderId="1" xfId="30" applyFont="1" applyFill="1" applyProtection="1">
      <protection locked="0"/>
    </xf>
    <xf numFmtId="0" fontId="1" fillId="0" borderId="1" xfId="2" applyNumberFormat="1" applyFont="1" applyProtection="1"/>
    <xf numFmtId="0" fontId="6" fillId="0" borderId="1" xfId="30" applyFont="1" applyProtection="1">
      <protection locked="0"/>
    </xf>
    <xf numFmtId="164" fontId="3" fillId="0" borderId="1" xfId="2" applyNumberFormat="1" applyFont="1" applyFill="1" applyProtection="1"/>
    <xf numFmtId="0" fontId="3" fillId="0" borderId="1" xfId="2" applyNumberFormat="1" applyFont="1" applyFill="1" applyProtection="1"/>
    <xf numFmtId="164" fontId="1" fillId="0" borderId="1" xfId="2" applyNumberFormat="1" applyFill="1" applyProtection="1"/>
    <xf numFmtId="0" fontId="0" fillId="0" borderId="1" xfId="0" applyFill="1" applyBorder="1" applyProtection="1">
      <protection locked="0"/>
    </xf>
    <xf numFmtId="0" fontId="7" fillId="0" borderId="0" xfId="0" applyFont="1" applyFill="1" applyProtection="1">
      <protection locked="0"/>
    </xf>
    <xf numFmtId="0" fontId="6" fillId="0" borderId="0" xfId="0" applyFont="1" applyFill="1" applyProtection="1">
      <protection locked="0"/>
    </xf>
    <xf numFmtId="0" fontId="6" fillId="0" borderId="0" xfId="0" applyFont="1" applyProtection="1">
      <protection locked="0"/>
    </xf>
    <xf numFmtId="0" fontId="9" fillId="5" borderId="5" xfId="5" applyNumberFormat="1" applyFont="1" applyFill="1" applyBorder="1" applyAlignment="1" applyProtection="1">
      <alignment horizontal="center" vertical="center" wrapText="1"/>
    </xf>
    <xf numFmtId="0" fontId="9" fillId="5" borderId="5" xfId="5" applyNumberFormat="1" applyFont="1" applyFill="1" applyBorder="1" applyProtection="1">
      <alignment horizontal="center" vertical="center" wrapText="1"/>
    </xf>
    <xf numFmtId="49" fontId="9" fillId="5" borderId="5" xfId="5" applyNumberFormat="1" applyFont="1" applyFill="1" applyBorder="1" applyProtection="1">
      <alignment horizontal="center" vertical="center" wrapText="1"/>
    </xf>
    <xf numFmtId="0" fontId="11" fillId="5" borderId="2" xfId="5" applyNumberFormat="1" applyFont="1" applyFill="1" applyProtection="1">
      <alignment horizontal="center" vertical="center" wrapText="1"/>
    </xf>
    <xf numFmtId="49" fontId="11" fillId="5" borderId="2" xfId="5" applyNumberFormat="1" applyFont="1" applyFill="1" applyProtection="1">
      <alignment horizontal="center" vertical="center" wrapText="1"/>
    </xf>
    <xf numFmtId="0" fontId="11" fillId="5" borderId="2" xfId="5" applyNumberFormat="1" applyFont="1" applyFill="1" applyAlignment="1" applyProtection="1">
      <alignment horizontal="left" vertical="center" wrapText="1"/>
    </xf>
    <xf numFmtId="164" fontId="11" fillId="5" borderId="2" xfId="5" applyNumberFormat="1" applyFont="1" applyFill="1" applyAlignment="1" applyProtection="1">
      <alignment horizontal="center" vertical="center" wrapText="1"/>
    </xf>
    <xf numFmtId="1" fontId="11" fillId="5" borderId="2" xfId="7" applyNumberFormat="1" applyFont="1" applyFill="1" applyProtection="1">
      <alignment horizontal="center" vertical="top" shrinkToFit="1"/>
    </xf>
    <xf numFmtId="49" fontId="11" fillId="5" borderId="2" xfId="7" applyNumberFormat="1" applyFont="1" applyFill="1" applyProtection="1">
      <alignment horizontal="center" vertical="top" shrinkToFit="1"/>
    </xf>
    <xf numFmtId="0" fontId="11" fillId="5" borderId="2" xfId="6" applyNumberFormat="1" applyFont="1" applyFill="1" applyProtection="1">
      <alignment vertical="top" wrapText="1"/>
    </xf>
    <xf numFmtId="164" fontId="11" fillId="5" borderId="2" xfId="8" applyNumberFormat="1" applyFont="1" applyFill="1" applyAlignment="1" applyProtection="1">
      <alignment horizontal="center" vertical="top" shrinkToFit="1"/>
    </xf>
    <xf numFmtId="1" fontId="9" fillId="5" borderId="2" xfId="7" applyNumberFormat="1" applyFont="1" applyFill="1" applyProtection="1">
      <alignment horizontal="center" vertical="top" shrinkToFit="1"/>
    </xf>
    <xf numFmtId="49" fontId="9" fillId="5" borderId="2" xfId="7" applyNumberFormat="1" applyFont="1" applyFill="1" applyProtection="1">
      <alignment horizontal="center" vertical="top" shrinkToFit="1"/>
    </xf>
    <xf numFmtId="0" fontId="9" fillId="5" borderId="2" xfId="6" applyNumberFormat="1" applyFont="1" applyFill="1" applyProtection="1">
      <alignment vertical="top" wrapText="1"/>
    </xf>
    <xf numFmtId="164" fontId="9" fillId="5" borderId="2" xfId="8" applyNumberFormat="1" applyFont="1" applyFill="1" applyAlignment="1" applyProtection="1">
      <alignment horizontal="center" vertical="top" shrinkToFit="1"/>
    </xf>
    <xf numFmtId="1" fontId="14" fillId="5" borderId="2" xfId="7" applyNumberFormat="1" applyFont="1" applyFill="1" applyProtection="1">
      <alignment horizontal="center" vertical="top" shrinkToFit="1"/>
    </xf>
    <xf numFmtId="49" fontId="14" fillId="5" borderId="2" xfId="7" applyNumberFormat="1" applyFont="1" applyFill="1" applyProtection="1">
      <alignment horizontal="center" vertical="top" shrinkToFit="1"/>
    </xf>
    <xf numFmtId="0" fontId="14" fillId="5" borderId="2" xfId="6" applyNumberFormat="1" applyFont="1" applyFill="1" applyProtection="1">
      <alignment vertical="top" wrapText="1"/>
    </xf>
    <xf numFmtId="164" fontId="14" fillId="5" borderId="2" xfId="8" applyNumberFormat="1" applyFont="1" applyFill="1" applyAlignment="1" applyProtection="1">
      <alignment horizontal="center" vertical="top" shrinkToFit="1"/>
    </xf>
    <xf numFmtId="1" fontId="9" fillId="5" borderId="2" xfId="24" applyNumberFormat="1" applyFont="1" applyFill="1" applyAlignment="1" applyProtection="1">
      <alignment horizontal="center" vertical="top" shrinkToFit="1"/>
    </xf>
    <xf numFmtId="0" fontId="14" fillId="5" borderId="0" xfId="0" applyFont="1" applyFill="1" applyAlignment="1">
      <alignment wrapText="1"/>
    </xf>
    <xf numFmtId="1" fontId="9" fillId="5" borderId="6" xfId="7" applyNumberFormat="1" applyFont="1" applyFill="1" applyBorder="1" applyProtection="1">
      <alignment horizontal="center" vertical="top" shrinkToFit="1"/>
    </xf>
    <xf numFmtId="49" fontId="9" fillId="5" borderId="6" xfId="7" applyNumberFormat="1" applyFont="1" applyFill="1" applyBorder="1" applyProtection="1">
      <alignment horizontal="center" vertical="top" shrinkToFit="1"/>
    </xf>
    <xf numFmtId="0" fontId="9" fillId="5" borderId="6" xfId="6" applyNumberFormat="1" applyFont="1" applyFill="1" applyBorder="1" applyProtection="1">
      <alignment vertical="top" wrapText="1"/>
    </xf>
    <xf numFmtId="164" fontId="9" fillId="5" borderId="6" xfId="8" applyNumberFormat="1" applyFont="1" applyFill="1" applyBorder="1" applyAlignment="1" applyProtection="1">
      <alignment horizontal="center" vertical="top" shrinkToFit="1"/>
    </xf>
    <xf numFmtId="1" fontId="9" fillId="5" borderId="4" xfId="7" applyNumberFormat="1" applyFont="1" applyFill="1" applyBorder="1" applyProtection="1">
      <alignment horizontal="center" vertical="top" shrinkToFit="1"/>
    </xf>
    <xf numFmtId="49" fontId="9" fillId="5" borderId="4" xfId="7" applyNumberFormat="1" applyFont="1" applyFill="1" applyBorder="1" applyProtection="1">
      <alignment horizontal="center" vertical="top" shrinkToFit="1"/>
    </xf>
    <xf numFmtId="0" fontId="8" fillId="5" borderId="1" xfId="30" applyFont="1" applyFill="1" applyProtection="1">
      <protection locked="0"/>
    </xf>
    <xf numFmtId="49" fontId="8" fillId="5" borderId="1" xfId="30" applyNumberFormat="1" applyFont="1" applyFill="1" applyProtection="1">
      <protection locked="0"/>
    </xf>
    <xf numFmtId="1" fontId="16" fillId="5" borderId="2" xfId="7" applyNumberFormat="1" applyFont="1" applyFill="1" applyProtection="1">
      <alignment horizontal="center" vertical="top" shrinkToFit="1"/>
    </xf>
    <xf numFmtId="49" fontId="16" fillId="5" borderId="2" xfId="7" applyNumberFormat="1" applyFont="1" applyFill="1" applyProtection="1">
      <alignment horizontal="center" vertical="top" shrinkToFit="1"/>
    </xf>
    <xf numFmtId="0" fontId="16" fillId="5" borderId="2" xfId="6" applyNumberFormat="1" applyFont="1" applyFill="1" applyProtection="1">
      <alignment vertical="top" wrapText="1"/>
    </xf>
    <xf numFmtId="164" fontId="16" fillId="5" borderId="2" xfId="8" applyNumberFormat="1" applyFont="1" applyFill="1" applyAlignment="1" applyProtection="1">
      <alignment horizontal="center" vertical="top" shrinkToFit="1"/>
    </xf>
    <xf numFmtId="1" fontId="9" fillId="5" borderId="5" xfId="7" applyNumberFormat="1" applyFont="1" applyFill="1" applyBorder="1" applyProtection="1">
      <alignment horizontal="center" vertical="top" shrinkToFit="1"/>
    </xf>
    <xf numFmtId="49" fontId="9" fillId="5" borderId="5" xfId="7" applyNumberFormat="1" applyFont="1" applyFill="1" applyBorder="1" applyProtection="1">
      <alignment horizontal="center" vertical="top" shrinkToFit="1"/>
    </xf>
    <xf numFmtId="0" fontId="9" fillId="5" borderId="5" xfId="6" applyNumberFormat="1" applyFont="1" applyFill="1" applyBorder="1" applyProtection="1">
      <alignment vertical="top" wrapText="1"/>
    </xf>
    <xf numFmtId="164" fontId="9" fillId="5" borderId="5" xfId="8" applyNumberFormat="1" applyFont="1" applyFill="1" applyBorder="1" applyAlignment="1" applyProtection="1">
      <alignment horizontal="center" vertical="top" shrinkToFit="1"/>
    </xf>
    <xf numFmtId="0" fontId="9" fillId="5" borderId="4" xfId="6" applyNumberFormat="1" applyFont="1" applyFill="1" applyBorder="1" applyProtection="1">
      <alignment vertical="top" wrapText="1"/>
    </xf>
    <xf numFmtId="164" fontId="9" fillId="5" borderId="4" xfId="8" applyNumberFormat="1" applyFont="1" applyFill="1" applyBorder="1" applyAlignment="1" applyProtection="1">
      <alignment horizontal="center" vertical="top" shrinkToFit="1"/>
    </xf>
    <xf numFmtId="1" fontId="14" fillId="5" borderId="5" xfId="7" applyNumberFormat="1" applyFont="1" applyFill="1" applyBorder="1" applyProtection="1">
      <alignment horizontal="center" vertical="top" shrinkToFit="1"/>
    </xf>
    <xf numFmtId="49" fontId="14" fillId="5" borderId="5" xfId="7" applyNumberFormat="1" applyFont="1" applyFill="1" applyBorder="1" applyProtection="1">
      <alignment horizontal="center" vertical="top" shrinkToFit="1"/>
    </xf>
    <xf numFmtId="0" fontId="14" fillId="5" borderId="5" xfId="6" applyNumberFormat="1" applyFont="1" applyFill="1" applyBorder="1" applyProtection="1">
      <alignment vertical="top" wrapText="1"/>
    </xf>
    <xf numFmtId="164" fontId="14" fillId="5" borderId="5" xfId="8" applyNumberFormat="1" applyFont="1" applyFill="1" applyBorder="1" applyAlignment="1" applyProtection="1">
      <alignment horizontal="center" vertical="top" shrinkToFit="1"/>
    </xf>
    <xf numFmtId="1" fontId="15" fillId="5" borderId="2" xfId="7" applyNumberFormat="1" applyFont="1" applyFill="1" applyProtection="1">
      <alignment horizontal="center" vertical="top" shrinkToFit="1"/>
    </xf>
    <xf numFmtId="0" fontId="9" fillId="5" borderId="7" xfId="6" applyNumberFormat="1" applyFont="1" applyFill="1" applyBorder="1" applyProtection="1">
      <alignment vertical="top" wrapText="1"/>
    </xf>
    <xf numFmtId="49" fontId="11" fillId="5" borderId="4" xfId="7" applyNumberFormat="1" applyFont="1" applyFill="1" applyBorder="1" applyProtection="1">
      <alignment horizontal="center" vertical="top" shrinkToFit="1"/>
    </xf>
    <xf numFmtId="1" fontId="11" fillId="5" borderId="4" xfId="7" applyNumberFormat="1" applyFont="1" applyFill="1" applyBorder="1" applyProtection="1">
      <alignment horizontal="center" vertical="top" shrinkToFit="1"/>
    </xf>
    <xf numFmtId="0" fontId="11" fillId="5" borderId="4" xfId="6" applyNumberFormat="1" applyFont="1" applyFill="1" applyBorder="1" applyProtection="1">
      <alignment vertical="top" wrapText="1"/>
    </xf>
    <xf numFmtId="164" fontId="11" fillId="5" borderId="4" xfId="8" applyNumberFormat="1" applyFont="1" applyFill="1" applyBorder="1" applyAlignment="1" applyProtection="1">
      <alignment horizontal="center" vertical="top" shrinkToFit="1"/>
    </xf>
    <xf numFmtId="0" fontId="8" fillId="5" borderId="1" xfId="30" applyFont="1" applyFill="1" applyAlignment="1" applyProtection="1">
      <alignment horizontal="center"/>
      <protection locked="0"/>
    </xf>
    <xf numFmtId="164" fontId="18" fillId="0" borderId="1" xfId="2" applyNumberFormat="1" applyFont="1" applyFill="1" applyProtection="1"/>
    <xf numFmtId="164" fontId="18" fillId="0" borderId="1" xfId="2" applyNumberFormat="1" applyFont="1" applyProtection="1"/>
    <xf numFmtId="0" fontId="19" fillId="0" borderId="1" xfId="30" applyFont="1" applyProtection="1">
      <protection locked="0"/>
    </xf>
    <xf numFmtId="164" fontId="19" fillId="0" borderId="0" xfId="0" applyNumberFormat="1" applyFont="1" applyFill="1" applyProtection="1">
      <protection locked="0"/>
    </xf>
    <xf numFmtId="164" fontId="19" fillId="0" borderId="0" xfId="0" applyNumberFormat="1" applyFont="1" applyProtection="1">
      <protection locked="0"/>
    </xf>
    <xf numFmtId="0" fontId="19" fillId="0" borderId="0" xfId="0" applyFont="1" applyProtection="1">
      <protection locked="0"/>
    </xf>
    <xf numFmtId="164" fontId="16" fillId="5" borderId="2" xfId="5" applyNumberFormat="1" applyFont="1" applyFill="1" applyAlignment="1" applyProtection="1">
      <alignment horizontal="center" vertical="center" wrapText="1"/>
    </xf>
    <xf numFmtId="0" fontId="8" fillId="0" borderId="0" xfId="0" applyFont="1" applyFill="1" applyProtection="1">
      <protection locked="0"/>
    </xf>
    <xf numFmtId="49" fontId="8" fillId="0" borderId="0" xfId="0" applyNumberFormat="1" applyFont="1" applyFill="1" applyProtection="1">
      <protection locked="0"/>
    </xf>
    <xf numFmtId="0" fontId="9" fillId="0" borderId="1" xfId="1" applyNumberFormat="1" applyFont="1" applyFill="1" applyProtection="1">
      <alignment wrapText="1"/>
    </xf>
    <xf numFmtId="49" fontId="9" fillId="0" borderId="5" xfId="5" applyNumberFormat="1" applyFont="1" applyFill="1" applyBorder="1" applyProtection="1">
      <alignment horizontal="center" vertical="center" wrapText="1"/>
    </xf>
    <xf numFmtId="49" fontId="11" fillId="0" borderId="2" xfId="5" applyNumberFormat="1" applyFont="1" applyFill="1" applyProtection="1">
      <alignment horizontal="center" vertical="center" wrapText="1"/>
    </xf>
    <xf numFmtId="164" fontId="16" fillId="0" borderId="2" xfId="5" applyNumberFormat="1" applyFont="1" applyFill="1" applyAlignment="1" applyProtection="1">
      <alignment horizontal="center" vertical="center" wrapText="1"/>
    </xf>
    <xf numFmtId="1" fontId="14" fillId="0" borderId="2" xfId="7" applyNumberFormat="1" applyFont="1" applyFill="1" applyProtection="1">
      <alignment horizontal="center" vertical="top" shrinkToFit="1"/>
    </xf>
    <xf numFmtId="49" fontId="14" fillId="0" borderId="2" xfId="7" applyNumberFormat="1" applyFont="1" applyFill="1" applyProtection="1">
      <alignment horizontal="center" vertical="top" shrinkToFit="1"/>
    </xf>
    <xf numFmtId="0" fontId="14" fillId="0" borderId="2" xfId="6" applyNumberFormat="1" applyFont="1" applyFill="1" applyProtection="1">
      <alignment vertical="top" wrapText="1"/>
    </xf>
    <xf numFmtId="164" fontId="14" fillId="0" borderId="2" xfId="8" applyNumberFormat="1" applyFont="1" applyFill="1" applyAlignment="1" applyProtection="1">
      <alignment horizontal="center" vertical="top" shrinkToFit="1"/>
    </xf>
    <xf numFmtId="1" fontId="17" fillId="0" borderId="2" xfId="7" applyNumberFormat="1" applyFont="1" applyFill="1" applyProtection="1">
      <alignment horizontal="center" vertical="top" shrinkToFit="1"/>
    </xf>
    <xf numFmtId="49" fontId="17" fillId="0" borderId="2" xfId="7" applyNumberFormat="1" applyFont="1" applyFill="1" applyProtection="1">
      <alignment horizontal="center" vertical="top" shrinkToFit="1"/>
    </xf>
    <xf numFmtId="0" fontId="17" fillId="0" borderId="2" xfId="6" applyNumberFormat="1" applyFont="1" applyFill="1" applyProtection="1">
      <alignment vertical="top" wrapText="1"/>
    </xf>
    <xf numFmtId="164" fontId="17" fillId="0" borderId="2" xfId="8" applyNumberFormat="1" applyFont="1" applyFill="1" applyAlignment="1" applyProtection="1">
      <alignment horizontal="center" vertical="top" shrinkToFit="1"/>
    </xf>
    <xf numFmtId="0" fontId="14" fillId="0" borderId="0" xfId="0" applyFont="1" applyFill="1" applyAlignment="1">
      <alignment wrapText="1"/>
    </xf>
    <xf numFmtId="49" fontId="9" fillId="0" borderId="6" xfId="7" applyNumberFormat="1" applyFont="1" applyFill="1" applyBorder="1" applyProtection="1">
      <alignment horizontal="center" vertical="top" shrinkToFit="1"/>
    </xf>
    <xf numFmtId="49" fontId="9" fillId="0" borderId="4" xfId="7" applyNumberFormat="1" applyFont="1" applyFill="1" applyBorder="1" applyProtection="1">
      <alignment horizontal="center" vertical="top" shrinkToFit="1"/>
    </xf>
    <xf numFmtId="0" fontId="9" fillId="0" borderId="8" xfId="6" applyNumberFormat="1" applyFont="1" applyFill="1" applyBorder="1" applyProtection="1">
      <alignment vertical="top" wrapText="1"/>
    </xf>
    <xf numFmtId="164" fontId="9" fillId="0" borderId="4" xfId="11" applyNumberFormat="1" applyFont="1" applyFill="1" applyBorder="1" applyAlignment="1" applyProtection="1">
      <alignment horizontal="center" vertical="top" shrinkToFit="1"/>
    </xf>
    <xf numFmtId="49" fontId="9" fillId="0" borderId="1" xfId="2" applyNumberFormat="1" applyFont="1" applyFill="1" applyProtection="1"/>
    <xf numFmtId="164" fontId="8" fillId="0" borderId="0" xfId="0" applyNumberFormat="1" applyFont="1" applyFill="1" applyAlignment="1" applyProtection="1">
      <alignment horizontal="center"/>
      <protection locked="0"/>
    </xf>
    <xf numFmtId="0" fontId="8" fillId="0" borderId="0" xfId="0" applyFont="1" applyFill="1" applyAlignment="1" applyProtection="1">
      <alignment horizontal="center"/>
      <protection locked="0"/>
    </xf>
    <xf numFmtId="49" fontId="8" fillId="0" borderId="1" xfId="30" applyNumberFormat="1" applyFont="1" applyFill="1" applyProtection="1">
      <protection locked="0"/>
    </xf>
    <xf numFmtId="0" fontId="9" fillId="0" borderId="2" xfId="5" applyNumberFormat="1" applyFont="1" applyFill="1" applyAlignment="1" applyProtection="1">
      <alignment horizontal="center" vertical="center" wrapText="1"/>
    </xf>
    <xf numFmtId="0" fontId="0" fillId="6" borderId="0" xfId="0" applyFill="1" applyProtection="1">
      <protection locked="0"/>
    </xf>
    <xf numFmtId="0" fontId="0" fillId="7" borderId="0" xfId="0" applyFill="1" applyProtection="1">
      <protection locked="0"/>
    </xf>
    <xf numFmtId="1" fontId="1" fillId="0" borderId="2" xfId="21" applyNumberFormat="1" applyFont="1" applyBorder="1" applyAlignment="1" applyProtection="1">
      <alignment horizontal="center" vertical="top" shrinkToFit="1"/>
    </xf>
    <xf numFmtId="0" fontId="9" fillId="0" borderId="2" xfId="6" applyNumberFormat="1" applyFont="1" applyFill="1" applyAlignment="1" applyProtection="1">
      <alignment vertical="top" wrapText="1"/>
    </xf>
    <xf numFmtId="1" fontId="9" fillId="0" borderId="2" xfId="21" applyNumberFormat="1" applyFont="1" applyBorder="1" applyAlignment="1" applyProtection="1">
      <alignment horizontal="center" vertical="top" shrinkToFit="1"/>
    </xf>
    <xf numFmtId="164" fontId="9" fillId="5" borderId="12" xfId="8" applyNumberFormat="1" applyFont="1" applyFill="1" applyBorder="1" applyAlignment="1" applyProtection="1">
      <alignment horizontal="center" vertical="top" shrinkToFit="1"/>
    </xf>
    <xf numFmtId="164" fontId="9" fillId="5" borderId="13" xfId="8" applyNumberFormat="1" applyFont="1" applyFill="1" applyBorder="1" applyAlignment="1" applyProtection="1">
      <alignment horizontal="center" vertical="top" shrinkToFit="1"/>
    </xf>
    <xf numFmtId="1" fontId="9" fillId="5" borderId="2" xfId="21" applyNumberFormat="1" applyFont="1" applyFill="1" applyBorder="1" applyAlignment="1" applyProtection="1">
      <alignment horizontal="center" vertical="top" shrinkToFit="1"/>
    </xf>
    <xf numFmtId="164" fontId="14" fillId="0" borderId="0" xfId="0" applyNumberFormat="1" applyFont="1" applyFill="1" applyAlignment="1" applyProtection="1">
      <alignment horizontal="center"/>
      <protection locked="0"/>
    </xf>
    <xf numFmtId="0" fontId="14" fillId="5" borderId="1" xfId="30" applyFont="1" applyFill="1" applyBorder="1" applyAlignment="1" applyProtection="1">
      <alignment horizontal="right"/>
      <protection locked="0"/>
    </xf>
    <xf numFmtId="0" fontId="8" fillId="0" borderId="1" xfId="0" applyFont="1" applyFill="1" applyBorder="1" applyProtection="1">
      <protection locked="0"/>
    </xf>
    <xf numFmtId="49" fontId="8" fillId="0" borderId="1" xfId="0" applyNumberFormat="1" applyFont="1" applyFill="1" applyBorder="1" applyProtection="1">
      <protection locked="0"/>
    </xf>
    <xf numFmtId="0" fontId="8" fillId="0" borderId="1" xfId="0" applyFont="1" applyFill="1" applyBorder="1" applyAlignment="1" applyProtection="1">
      <alignment horizontal="right" wrapText="1"/>
      <protection locked="0"/>
    </xf>
    <xf numFmtId="0" fontId="14" fillId="0" borderId="0" xfId="0" applyFont="1" applyFill="1" applyAlignment="1">
      <alignment vertical="top" wrapText="1"/>
    </xf>
    <xf numFmtId="0" fontId="9" fillId="0" borderId="1" xfId="13" applyNumberFormat="1" applyFont="1" applyFill="1" applyProtection="1">
      <alignment horizontal="left" wrapText="1"/>
    </xf>
    <xf numFmtId="0" fontId="9" fillId="0" borderId="1" xfId="13" applyFont="1" applyFill="1">
      <alignment horizontal="left" wrapText="1"/>
    </xf>
    <xf numFmtId="0" fontId="12" fillId="0" borderId="1" xfId="30" applyNumberFormat="1" applyFont="1" applyFill="1" applyAlignment="1" applyProtection="1">
      <alignment horizontal="center" wrapText="1"/>
      <protection locked="0"/>
    </xf>
    <xf numFmtId="0" fontId="10" fillId="0" borderId="1" xfId="3" applyNumberFormat="1" applyFont="1" applyFill="1" applyProtection="1">
      <alignment horizontal="center"/>
    </xf>
    <xf numFmtId="0" fontId="10" fillId="0" borderId="1" xfId="3" applyFont="1" applyFill="1">
      <alignment horizontal="center"/>
    </xf>
    <xf numFmtId="0" fontId="9" fillId="0" borderId="4" xfId="5" applyNumberFormat="1" applyFont="1" applyFill="1" applyBorder="1" applyAlignment="1" applyProtection="1">
      <alignment horizontal="center" vertical="center" wrapText="1"/>
    </xf>
    <xf numFmtId="0" fontId="0" fillId="0" borderId="4" xfId="0" applyBorder="1" applyAlignment="1"/>
    <xf numFmtId="0" fontId="9" fillId="0" borderId="10" xfId="4" applyFont="1" applyFill="1" applyBorder="1" applyAlignment="1">
      <alignment horizontal="center" vertical="top" wrapText="1"/>
    </xf>
    <xf numFmtId="0" fontId="0" fillId="0" borderId="11" xfId="0" applyBorder="1" applyAlignment="1">
      <alignment horizontal="center" vertical="top" wrapText="1"/>
    </xf>
    <xf numFmtId="0" fontId="14" fillId="0" borderId="10" xfId="0" applyFont="1" applyFill="1" applyBorder="1" applyAlignment="1" applyProtection="1">
      <alignment horizontal="center" vertical="top" wrapText="1"/>
      <protection locked="0"/>
    </xf>
    <xf numFmtId="0" fontId="14" fillId="0" borderId="9" xfId="0" applyFont="1" applyFill="1" applyBorder="1" applyAlignment="1" applyProtection="1">
      <alignment horizontal="center" vertical="top" wrapText="1"/>
      <protection locked="0"/>
    </xf>
    <xf numFmtId="0" fontId="9" fillId="0" borderId="1" xfId="4" applyNumberFormat="1" applyFont="1" applyFill="1" applyProtection="1">
      <alignment horizontal="right"/>
    </xf>
    <xf numFmtId="0" fontId="9" fillId="0" borderId="1" xfId="4" applyFont="1" applyFill="1">
      <alignment horizontal="right"/>
    </xf>
    <xf numFmtId="0" fontId="14" fillId="0" borderId="1" xfId="30" applyFont="1" applyFill="1" applyBorder="1" applyAlignment="1" applyProtection="1">
      <alignment horizontal="right"/>
      <protection locked="0"/>
    </xf>
    <xf numFmtId="0" fontId="9" fillId="5" borderId="1" xfId="4" applyNumberFormat="1" applyFont="1" applyFill="1" applyProtection="1">
      <alignment horizontal="right"/>
    </xf>
    <xf numFmtId="0" fontId="9" fillId="5" borderId="1" xfId="4" applyFont="1" applyFill="1">
      <alignment horizontal="right"/>
    </xf>
    <xf numFmtId="0" fontId="12" fillId="5" borderId="1" xfId="30" applyNumberFormat="1" applyFont="1" applyFill="1" applyAlignment="1" applyProtection="1">
      <alignment horizontal="center" wrapText="1"/>
      <protection locked="0"/>
    </xf>
    <xf numFmtId="0" fontId="10" fillId="5" borderId="1" xfId="3" applyNumberFormat="1" applyFont="1" applyFill="1" applyProtection="1">
      <alignment horizontal="center"/>
    </xf>
    <xf numFmtId="0" fontId="10" fillId="5" borderId="1" xfId="3" applyFont="1" applyFill="1">
      <alignment horizontal="center"/>
    </xf>
    <xf numFmtId="0" fontId="9" fillId="5" borderId="4" xfId="5" applyNumberFormat="1" applyFont="1" applyFill="1" applyBorder="1" applyAlignment="1" applyProtection="1">
      <alignment horizontal="center" vertical="center" wrapText="1"/>
    </xf>
    <xf numFmtId="0" fontId="0" fillId="5" borderId="4" xfId="0" applyFill="1" applyBorder="1" applyAlignment="1"/>
    <xf numFmtId="49" fontId="9" fillId="5" borderId="4" xfId="5" applyNumberFormat="1" applyFont="1" applyFill="1" applyBorder="1" applyAlignment="1" applyProtection="1">
      <alignment horizontal="center" vertical="center" wrapText="1"/>
    </xf>
    <xf numFmtId="0" fontId="14" fillId="5" borderId="10" xfId="0" applyFont="1" applyFill="1" applyBorder="1" applyAlignment="1" applyProtection="1">
      <alignment horizontal="center" vertical="top" wrapText="1"/>
      <protection locked="0"/>
    </xf>
    <xf numFmtId="0" fontId="14" fillId="5" borderId="9" xfId="0" applyFont="1" applyFill="1" applyBorder="1" applyAlignment="1" applyProtection="1">
      <alignment horizontal="center" vertical="top" wrapText="1"/>
      <protection locked="0"/>
    </xf>
    <xf numFmtId="0" fontId="9" fillId="5" borderId="10" xfId="4" applyFont="1" applyFill="1" applyBorder="1" applyAlignment="1">
      <alignment horizontal="center" vertical="top" wrapText="1"/>
    </xf>
    <xf numFmtId="0" fontId="0" fillId="5" borderId="11" xfId="0" applyFill="1" applyBorder="1" applyAlignment="1">
      <alignment horizontal="center" vertical="top" wrapText="1"/>
    </xf>
    <xf numFmtId="0" fontId="12" fillId="0" borderId="1" xfId="0" applyFont="1" applyFill="1" applyBorder="1" applyAlignment="1" applyProtection="1">
      <alignment horizontal="center" vertical="center" wrapText="1"/>
      <protection locked="0"/>
    </xf>
    <xf numFmtId="0" fontId="9" fillId="0" borderId="1" xfId="13" applyNumberFormat="1" applyFont="1" applyFill="1" applyAlignment="1" applyProtection="1">
      <alignment horizontal="right" wrapText="1"/>
    </xf>
    <xf numFmtId="0" fontId="9" fillId="0" borderId="1" xfId="13" applyFont="1" applyFill="1" applyAlignment="1">
      <alignment horizontal="right" wrapText="1"/>
    </xf>
    <xf numFmtId="49" fontId="9" fillId="0" borderId="4" xfId="5" applyNumberFormat="1" applyFont="1" applyFill="1" applyBorder="1" applyAlignment="1" applyProtection="1">
      <alignment horizontal="center" vertical="center" wrapText="1"/>
    </xf>
    <xf numFmtId="0" fontId="12" fillId="0" borderId="1" xfId="30" applyFont="1" applyFill="1" applyBorder="1" applyAlignment="1" applyProtection="1">
      <alignment horizontal="center" wrapText="1"/>
      <protection locked="0"/>
    </xf>
    <xf numFmtId="0" fontId="0" fillId="0" borderId="11" xfId="0" applyFill="1" applyBorder="1" applyAlignment="1">
      <alignment horizontal="center" vertical="top" wrapText="1"/>
    </xf>
    <xf numFmtId="0" fontId="21" fillId="0" borderId="0" xfId="0" applyFont="1" applyFill="1" applyAlignment="1">
      <alignment horizontal="right"/>
    </xf>
    <xf numFmtId="0" fontId="8" fillId="0" borderId="0" xfId="0" applyFont="1" applyAlignment="1">
      <alignment horizontal="right" vertical="top"/>
    </xf>
    <xf numFmtId="0" fontId="8" fillId="0" borderId="0" xfId="0" applyFont="1" applyAlignment="1">
      <alignment horizontal="right" vertical="center" wrapText="1"/>
    </xf>
    <xf numFmtId="0" fontId="8" fillId="0" borderId="0" xfId="0" applyFont="1" applyAlignment="1">
      <alignment horizontal="right" wrapText="1"/>
    </xf>
    <xf numFmtId="0" fontId="20" fillId="0" borderId="0" xfId="0" applyFont="1" applyAlignment="1">
      <alignment horizontal="right" wrapText="1"/>
    </xf>
    <xf numFmtId="0" fontId="8" fillId="0" borderId="0" xfId="0" applyFont="1" applyAlignment="1">
      <alignment horizontal="left" vertical="center" wrapText="1" indent="33"/>
    </xf>
    <xf numFmtId="0" fontId="8" fillId="0" borderId="1" xfId="0" applyFont="1" applyBorder="1" applyAlignment="1">
      <alignment horizontal="center" vertical="center"/>
    </xf>
    <xf numFmtId="0" fontId="8" fillId="0" borderId="1" xfId="30" applyFont="1" applyFill="1" applyBorder="1" applyAlignment="1" applyProtection="1">
      <alignment horizontal="right"/>
      <protection locked="0"/>
    </xf>
  </cellXfs>
  <cellStyles count="31">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20"/>
    <cellStyle name="xl25" xfId="21"/>
    <cellStyle name="xl26" xfId="1"/>
    <cellStyle name="xl27" xfId="10"/>
    <cellStyle name="xl28" xfId="22"/>
    <cellStyle name="xl29" xfId="23"/>
    <cellStyle name="xl30" xfId="3"/>
    <cellStyle name="xl31" xfId="4"/>
    <cellStyle name="xl32" xfId="13"/>
    <cellStyle name="xl33" xfId="6"/>
    <cellStyle name="xl34" xfId="24"/>
    <cellStyle name="xl35" xfId="7"/>
    <cellStyle name="xl36" xfId="25"/>
    <cellStyle name="xl37" xfId="26"/>
    <cellStyle name="xl38" xfId="27"/>
    <cellStyle name="xl39" xfId="28"/>
    <cellStyle name="xl61" xfId="29"/>
    <cellStyle name="Обычный" xfId="0" builtinId="0"/>
    <cellStyle name="Обычный 2" xfId="3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F532"/>
  <sheetViews>
    <sheetView showGridLines="0" zoomScale="130" zoomScaleNormal="130" zoomScaleSheetLayoutView="100" workbookViewId="0">
      <selection activeCell="A6" sqref="A6:D7"/>
    </sheetView>
  </sheetViews>
  <sheetFormatPr defaultColWidth="9.140625" defaultRowHeight="15" outlineLevelRow="6" x14ac:dyDescent="0.25"/>
  <cols>
    <col min="1" max="1" width="7.7109375" style="21" customWidth="1"/>
    <col min="2" max="2" width="58.140625" style="21" customWidth="1"/>
    <col min="3" max="4" width="11.7109375" style="35" customWidth="1"/>
    <col min="5" max="5" width="9.140625" style="22" customWidth="1"/>
    <col min="6" max="16384" width="9.140625" style="22"/>
  </cols>
  <sheetData>
    <row r="1" spans="1:6" ht="15" customHeight="1" x14ac:dyDescent="0.25">
      <c r="B1" s="169" t="s">
        <v>742</v>
      </c>
      <c r="C1" s="169"/>
      <c r="D1" s="169"/>
    </row>
    <row r="2" spans="1:6" x14ac:dyDescent="0.25">
      <c r="B2" s="169" t="s">
        <v>905</v>
      </c>
      <c r="C2" s="169"/>
      <c r="D2" s="169"/>
    </row>
    <row r="3" spans="1:6" x14ac:dyDescent="0.25">
      <c r="B3" s="169" t="s">
        <v>906</v>
      </c>
      <c r="C3" s="169"/>
      <c r="D3" s="169"/>
    </row>
    <row r="4" spans="1:6" x14ac:dyDescent="0.25">
      <c r="B4" s="169" t="s">
        <v>739</v>
      </c>
      <c r="C4" s="169"/>
      <c r="D4" s="169"/>
    </row>
    <row r="5" spans="1:6" x14ac:dyDescent="0.25">
      <c r="B5" s="169" t="s">
        <v>884</v>
      </c>
      <c r="C5" s="169"/>
      <c r="D5" s="169"/>
    </row>
    <row r="6" spans="1:6" ht="15.75" customHeight="1" x14ac:dyDescent="0.25">
      <c r="A6" s="158" t="s">
        <v>874</v>
      </c>
      <c r="B6" s="158"/>
      <c r="C6" s="158"/>
      <c r="D6" s="158"/>
      <c r="E6" s="2"/>
    </row>
    <row r="7" spans="1:6" ht="72.75" customHeight="1" x14ac:dyDescent="0.25">
      <c r="A7" s="158"/>
      <c r="B7" s="158"/>
      <c r="C7" s="158"/>
      <c r="D7" s="158"/>
      <c r="E7" s="2"/>
    </row>
    <row r="8" spans="1:6" ht="15.75" customHeight="1" x14ac:dyDescent="0.25">
      <c r="B8" s="159"/>
      <c r="C8" s="160"/>
      <c r="D8" s="160"/>
      <c r="E8" s="2"/>
    </row>
    <row r="9" spans="1:6" ht="12" customHeight="1" x14ac:dyDescent="0.25">
      <c r="B9" s="167"/>
      <c r="C9" s="168"/>
      <c r="D9" s="168"/>
      <c r="E9" s="2"/>
    </row>
    <row r="10" spans="1:6" ht="15" customHeight="1" x14ac:dyDescent="0.25">
      <c r="A10" s="161" t="s">
        <v>509</v>
      </c>
      <c r="B10" s="161" t="s">
        <v>512</v>
      </c>
      <c r="C10" s="163" t="s">
        <v>736</v>
      </c>
      <c r="D10" s="165" t="s">
        <v>737</v>
      </c>
      <c r="E10" s="2"/>
    </row>
    <row r="11" spans="1:6" ht="42.75" customHeight="1" x14ac:dyDescent="0.25">
      <c r="A11" s="162"/>
      <c r="B11" s="162"/>
      <c r="C11" s="164"/>
      <c r="D11" s="166"/>
      <c r="E11" s="2"/>
    </row>
    <row r="12" spans="1:6" ht="15.75" customHeight="1" x14ac:dyDescent="0.25">
      <c r="A12" s="47">
        <v>1</v>
      </c>
      <c r="B12" s="47">
        <v>2</v>
      </c>
      <c r="C12" s="10">
        <v>3</v>
      </c>
      <c r="D12" s="10">
        <v>4</v>
      </c>
      <c r="E12" s="2"/>
    </row>
    <row r="13" spans="1:6" s="26" customFormat="1" ht="15.75" customHeight="1" x14ac:dyDescent="0.25">
      <c r="A13" s="24"/>
      <c r="B13" s="25" t="s">
        <v>521</v>
      </c>
      <c r="C13" s="6">
        <f>C14+C125+C161+C228+C314+C415+C436+C486+C519+C312</f>
        <v>1076188.43</v>
      </c>
      <c r="D13" s="6">
        <f>D14+D125+D161+D228+D314+D415+D436+D486+D519+D312</f>
        <v>1022418.0399999999</v>
      </c>
      <c r="E13" s="14"/>
    </row>
    <row r="14" spans="1:6" s="26" customFormat="1" x14ac:dyDescent="0.25">
      <c r="A14" s="19" t="s">
        <v>1</v>
      </c>
      <c r="B14" s="20" t="s">
        <v>235</v>
      </c>
      <c r="C14" s="7">
        <f>C15+C21+C35+C41+C50+C55</f>
        <v>111304.4</v>
      </c>
      <c r="D14" s="7">
        <f>D15+D21+D35+D41+D50+D55</f>
        <v>108813.2</v>
      </c>
      <c r="E14" s="4"/>
    </row>
    <row r="15" spans="1:6" ht="25.5" outlineLevel="1" x14ac:dyDescent="0.25">
      <c r="A15" s="15" t="s">
        <v>12</v>
      </c>
      <c r="B15" s="17" t="s">
        <v>246</v>
      </c>
      <c r="C15" s="8">
        <f>'№ 5ведомственная'!F27</f>
        <v>2734.9</v>
      </c>
      <c r="D15" s="8">
        <f>'№ 5ведомственная'!G27</f>
        <v>1610.8</v>
      </c>
      <c r="E15" s="2"/>
    </row>
    <row r="16" spans="1:6" ht="38.25" hidden="1" outlineLevel="2" x14ac:dyDescent="0.25">
      <c r="A16" s="15" t="s">
        <v>12</v>
      </c>
      <c r="B16" s="17" t="s">
        <v>247</v>
      </c>
      <c r="C16" s="8">
        <f>C17</f>
        <v>2734.9</v>
      </c>
      <c r="D16" s="8">
        <f t="shared" ref="D16:D19" si="0">D17</f>
        <v>1610.8</v>
      </c>
      <c r="E16" s="2"/>
      <c r="F16" s="27"/>
    </row>
    <row r="17" spans="1:5" ht="25.5" hidden="1" outlineLevel="3" x14ac:dyDescent="0.25">
      <c r="A17" s="15" t="s">
        <v>12</v>
      </c>
      <c r="B17" s="17" t="s">
        <v>295</v>
      </c>
      <c r="C17" s="8">
        <f>C18</f>
        <v>2734.9</v>
      </c>
      <c r="D17" s="8">
        <f t="shared" si="0"/>
        <v>1610.8</v>
      </c>
      <c r="E17" s="2"/>
    </row>
    <row r="18" spans="1:5" hidden="1" outlineLevel="4" x14ac:dyDescent="0.25">
      <c r="A18" s="15" t="s">
        <v>12</v>
      </c>
      <c r="B18" s="17" t="s">
        <v>296</v>
      </c>
      <c r="C18" s="8">
        <f>C19</f>
        <v>2734.9</v>
      </c>
      <c r="D18" s="8">
        <f t="shared" si="0"/>
        <v>1610.8</v>
      </c>
      <c r="E18" s="2"/>
    </row>
    <row r="19" spans="1:5" hidden="1" outlineLevel="5" x14ac:dyDescent="0.25">
      <c r="A19" s="15" t="s">
        <v>12</v>
      </c>
      <c r="B19" s="17" t="s">
        <v>297</v>
      </c>
      <c r="C19" s="8">
        <f>C20</f>
        <v>2734.9</v>
      </c>
      <c r="D19" s="8">
        <f t="shared" si="0"/>
        <v>1610.8</v>
      </c>
      <c r="E19" s="2"/>
    </row>
    <row r="20" spans="1:5" ht="51" hidden="1" outlineLevel="6" x14ac:dyDescent="0.25">
      <c r="A20" s="15" t="s">
        <v>12</v>
      </c>
      <c r="B20" s="17" t="s">
        <v>289</v>
      </c>
      <c r="C20" s="8">
        <f>'№ 5ведомственная'!F32</f>
        <v>2734.9</v>
      </c>
      <c r="D20" s="8">
        <f>'№ 5ведомственная'!G32</f>
        <v>1610.8</v>
      </c>
      <c r="E20" s="2"/>
    </row>
    <row r="21" spans="1:5" ht="38.25" outlineLevel="1" collapsed="1" x14ac:dyDescent="0.25">
      <c r="A21" s="15" t="s">
        <v>17</v>
      </c>
      <c r="B21" s="17" t="s">
        <v>248</v>
      </c>
      <c r="C21" s="8">
        <f>'№ 5ведомственная'!F33</f>
        <v>53869.499999999993</v>
      </c>
      <c r="D21" s="8">
        <f>'№ 5ведомственная'!G33</f>
        <v>54432.799999999996</v>
      </c>
      <c r="E21" s="2"/>
    </row>
    <row r="22" spans="1:5" ht="38.25" hidden="1" outlineLevel="2" x14ac:dyDescent="0.25">
      <c r="A22" s="15" t="s">
        <v>17</v>
      </c>
      <c r="B22" s="17" t="s">
        <v>247</v>
      </c>
      <c r="C22" s="8" t="e">
        <f>C23+C28</f>
        <v>#REF!</v>
      </c>
      <c r="D22" s="8" t="e">
        <f>D23+D28</f>
        <v>#REF!</v>
      </c>
      <c r="E22" s="2"/>
    </row>
    <row r="23" spans="1:5" ht="51" hidden="1" outlineLevel="3" x14ac:dyDescent="0.25">
      <c r="A23" s="15" t="s">
        <v>17</v>
      </c>
      <c r="B23" s="17" t="s">
        <v>298</v>
      </c>
      <c r="C23" s="8">
        <f t="shared" ref="C23:D24" si="1">C24</f>
        <v>418.70000000000005</v>
      </c>
      <c r="D23" s="8">
        <f t="shared" si="1"/>
        <v>418.7</v>
      </c>
      <c r="E23" s="2"/>
    </row>
    <row r="24" spans="1:5" ht="51" hidden="1" outlineLevel="4" x14ac:dyDescent="0.25">
      <c r="A24" s="15" t="s">
        <v>17</v>
      </c>
      <c r="B24" s="17" t="s">
        <v>299</v>
      </c>
      <c r="C24" s="8">
        <f t="shared" si="1"/>
        <v>418.70000000000005</v>
      </c>
      <c r="D24" s="8">
        <f t="shared" si="1"/>
        <v>418.7</v>
      </c>
      <c r="E24" s="2"/>
    </row>
    <row r="25" spans="1:5" ht="38.25" hidden="1" outlineLevel="5" x14ac:dyDescent="0.25">
      <c r="A25" s="15" t="s">
        <v>17</v>
      </c>
      <c r="B25" s="17" t="s">
        <v>300</v>
      </c>
      <c r="C25" s="8">
        <f>C26+C27</f>
        <v>418.70000000000005</v>
      </c>
      <c r="D25" s="8">
        <f>D26+D27</f>
        <v>418.7</v>
      </c>
      <c r="E25" s="2"/>
    </row>
    <row r="26" spans="1:5" ht="51" hidden="1" outlineLevel="6" x14ac:dyDescent="0.25">
      <c r="A26" s="15" t="s">
        <v>17</v>
      </c>
      <c r="B26" s="17" t="s">
        <v>289</v>
      </c>
      <c r="C26" s="8">
        <f>'№ 5ведомственная'!F38</f>
        <v>342.8</v>
      </c>
      <c r="D26" s="8">
        <f>'№ 5ведомственная'!G38</f>
        <v>397.9</v>
      </c>
      <c r="E26" s="2"/>
    </row>
    <row r="27" spans="1:5" ht="25.5" hidden="1" outlineLevel="6" x14ac:dyDescent="0.25">
      <c r="A27" s="15" t="s">
        <v>17</v>
      </c>
      <c r="B27" s="17" t="s">
        <v>290</v>
      </c>
      <c r="C27" s="8">
        <f>'№ 5ведомственная'!F39</f>
        <v>75.900000000000006</v>
      </c>
      <c r="D27" s="8">
        <f>'№ 5ведомственная'!G39</f>
        <v>20.8</v>
      </c>
      <c r="E27" s="2"/>
    </row>
    <row r="28" spans="1:5" ht="25.5" hidden="1" outlineLevel="3" x14ac:dyDescent="0.25">
      <c r="A28" s="15" t="s">
        <v>17</v>
      </c>
      <c r="B28" s="17" t="s">
        <v>295</v>
      </c>
      <c r="C28" s="8" t="e">
        <f t="shared" ref="C28:D29" si="2">C29</f>
        <v>#REF!</v>
      </c>
      <c r="D28" s="8" t="e">
        <f t="shared" si="2"/>
        <v>#REF!</v>
      </c>
      <c r="E28" s="2"/>
    </row>
    <row r="29" spans="1:5" hidden="1" outlineLevel="4" x14ac:dyDescent="0.25">
      <c r="A29" s="15" t="s">
        <v>17</v>
      </c>
      <c r="B29" s="17" t="s">
        <v>296</v>
      </c>
      <c r="C29" s="8" t="e">
        <f t="shared" si="2"/>
        <v>#REF!</v>
      </c>
      <c r="D29" s="8" t="e">
        <f t="shared" si="2"/>
        <v>#REF!</v>
      </c>
      <c r="E29" s="2"/>
    </row>
    <row r="30" spans="1:5" ht="51" hidden="1" outlineLevel="5" x14ac:dyDescent="0.25">
      <c r="A30" s="15" t="s">
        <v>17</v>
      </c>
      <c r="B30" s="17" t="s">
        <v>302</v>
      </c>
      <c r="C30" s="8" t="e">
        <f>C31+C32+C33+C34</f>
        <v>#REF!</v>
      </c>
      <c r="D30" s="8" t="e">
        <f>D31+D32+D33+D34</f>
        <v>#REF!</v>
      </c>
      <c r="E30" s="2"/>
    </row>
    <row r="31" spans="1:5" ht="51" hidden="1" outlineLevel="6" x14ac:dyDescent="0.25">
      <c r="A31" s="15" t="s">
        <v>17</v>
      </c>
      <c r="B31" s="17" t="s">
        <v>289</v>
      </c>
      <c r="C31" s="8">
        <f>'№ 5ведомственная'!F43</f>
        <v>46742.2</v>
      </c>
      <c r="D31" s="8">
        <f>'№ 5ведомственная'!G43</f>
        <v>46737.1</v>
      </c>
      <c r="E31" s="2"/>
    </row>
    <row r="32" spans="1:5" ht="25.5" hidden="1" outlineLevel="6" x14ac:dyDescent="0.25">
      <c r="A32" s="15" t="s">
        <v>17</v>
      </c>
      <c r="B32" s="17" t="s">
        <v>290</v>
      </c>
      <c r="C32" s="8">
        <f>'№ 5ведомственная'!F44</f>
        <v>6704.1</v>
      </c>
      <c r="D32" s="8">
        <f>'№ 5ведомственная'!G44</f>
        <v>6499</v>
      </c>
      <c r="E32" s="2"/>
    </row>
    <row r="33" spans="1:5" hidden="1" outlineLevel="6" x14ac:dyDescent="0.25">
      <c r="A33" s="15" t="s">
        <v>17</v>
      </c>
      <c r="B33" s="17" t="s">
        <v>301</v>
      </c>
      <c r="C33" s="8" t="e">
        <f>'№ 5ведомственная'!#REF!</f>
        <v>#REF!</v>
      </c>
      <c r="D33" s="8" t="e">
        <f>'№ 5ведомственная'!#REF!</f>
        <v>#REF!</v>
      </c>
      <c r="E33" s="2"/>
    </row>
    <row r="34" spans="1:5" hidden="1" outlineLevel="6" x14ac:dyDescent="0.25">
      <c r="A34" s="15" t="s">
        <v>17</v>
      </c>
      <c r="B34" s="17" t="s">
        <v>291</v>
      </c>
      <c r="C34" s="8">
        <f>'№ 5ведомственная'!F45</f>
        <v>4.5</v>
      </c>
      <c r="D34" s="8">
        <f>'№ 5ведомственная'!G45</f>
        <v>134.5</v>
      </c>
      <c r="E34" s="2"/>
    </row>
    <row r="35" spans="1:5" outlineLevel="1" collapsed="1" x14ac:dyDescent="0.25">
      <c r="A35" s="15" t="s">
        <v>23</v>
      </c>
      <c r="B35" s="17" t="s">
        <v>249</v>
      </c>
      <c r="C35" s="8">
        <f>'№ 5ведомственная'!F48</f>
        <v>13.6</v>
      </c>
      <c r="D35" s="8">
        <f>'№ 5ведомственная'!G48</f>
        <v>13.6</v>
      </c>
      <c r="E35" s="2"/>
    </row>
    <row r="36" spans="1:5" ht="38.25" hidden="1" outlineLevel="2" x14ac:dyDescent="0.25">
      <c r="A36" s="15" t="s">
        <v>23</v>
      </c>
      <c r="B36" s="17" t="s">
        <v>247</v>
      </c>
      <c r="C36" s="8">
        <f>C37</f>
        <v>0</v>
      </c>
      <c r="D36" s="8">
        <f t="shared" ref="D36:D39" si="3">D37</f>
        <v>0</v>
      </c>
      <c r="E36" s="2"/>
    </row>
    <row r="37" spans="1:5" ht="51" hidden="1" outlineLevel="3" x14ac:dyDescent="0.25">
      <c r="A37" s="15" t="s">
        <v>23</v>
      </c>
      <c r="B37" s="17" t="s">
        <v>298</v>
      </c>
      <c r="C37" s="8">
        <f>C38</f>
        <v>0</v>
      </c>
      <c r="D37" s="8">
        <f t="shared" si="3"/>
        <v>0</v>
      </c>
      <c r="E37" s="2"/>
    </row>
    <row r="38" spans="1:5" ht="51" hidden="1" outlineLevel="4" x14ac:dyDescent="0.25">
      <c r="A38" s="15" t="s">
        <v>23</v>
      </c>
      <c r="B38" s="17" t="s">
        <v>299</v>
      </c>
      <c r="C38" s="8">
        <f>C39</f>
        <v>0</v>
      </c>
      <c r="D38" s="8">
        <f t="shared" si="3"/>
        <v>0</v>
      </c>
      <c r="E38" s="2"/>
    </row>
    <row r="39" spans="1:5" ht="38.25" hidden="1" outlineLevel="5" x14ac:dyDescent="0.25">
      <c r="A39" s="15" t="s">
        <v>23</v>
      </c>
      <c r="B39" s="17" t="s">
        <v>303</v>
      </c>
      <c r="C39" s="8">
        <f>C40</f>
        <v>0</v>
      </c>
      <c r="D39" s="8">
        <f t="shared" si="3"/>
        <v>0</v>
      </c>
      <c r="E39" s="2"/>
    </row>
    <row r="40" spans="1:5" ht="25.5" hidden="1" outlineLevel="6" x14ac:dyDescent="0.25">
      <c r="A40" s="15" t="s">
        <v>23</v>
      </c>
      <c r="B40" s="17" t="s">
        <v>290</v>
      </c>
      <c r="C40" s="8"/>
      <c r="D40" s="8"/>
      <c r="E40" s="2"/>
    </row>
    <row r="41" spans="1:5" ht="29.25" customHeight="1" outlineLevel="1" collapsed="1" x14ac:dyDescent="0.25">
      <c r="A41" s="15" t="s">
        <v>2</v>
      </c>
      <c r="B41" s="17" t="s">
        <v>244</v>
      </c>
      <c r="C41" s="8">
        <f>'№ 5ведомственная'!F17+'№ 5ведомственная'!F698</f>
        <v>14460.1</v>
      </c>
      <c r="D41" s="8">
        <f>'№ 5ведомственная'!G17+'№ 5ведомственная'!G698</f>
        <v>14178.7</v>
      </c>
      <c r="E41" s="2"/>
    </row>
    <row r="42" spans="1:5" hidden="1" outlineLevel="2" x14ac:dyDescent="0.25">
      <c r="A42" s="15" t="s">
        <v>2</v>
      </c>
      <c r="B42" s="17" t="s">
        <v>245</v>
      </c>
      <c r="C42" s="8" t="e">
        <f>C43</f>
        <v>#REF!</v>
      </c>
      <c r="D42" s="8" t="e">
        <f>D43</f>
        <v>#REF!</v>
      </c>
      <c r="E42" s="2"/>
    </row>
    <row r="43" spans="1:5" ht="25.5" hidden="1" outlineLevel="3" x14ac:dyDescent="0.25">
      <c r="A43" s="15" t="s">
        <v>2</v>
      </c>
      <c r="B43" s="17" t="s">
        <v>287</v>
      </c>
      <c r="C43" s="8" t="e">
        <f>C44+C48</f>
        <v>#REF!</v>
      </c>
      <c r="D43" s="8" t="e">
        <f>D44+D48</f>
        <v>#REF!</v>
      </c>
      <c r="E43" s="2"/>
    </row>
    <row r="44" spans="1:5" ht="25.5" hidden="1" outlineLevel="5" x14ac:dyDescent="0.25">
      <c r="A44" s="15" t="s">
        <v>2</v>
      </c>
      <c r="B44" s="17" t="s">
        <v>288</v>
      </c>
      <c r="C44" s="8" t="e">
        <f>C45+C46+C47</f>
        <v>#REF!</v>
      </c>
      <c r="D44" s="8" t="e">
        <f>D45+D46+D47</f>
        <v>#REF!</v>
      </c>
      <c r="E44" s="2"/>
    </row>
    <row r="45" spans="1:5" ht="51" hidden="1" outlineLevel="6" x14ac:dyDescent="0.25">
      <c r="A45" s="15" t="s">
        <v>2</v>
      </c>
      <c r="B45" s="17" t="s">
        <v>289</v>
      </c>
      <c r="C45" s="8">
        <f>'№ 5ведомственная'!F21</f>
        <v>12274.8</v>
      </c>
      <c r="D45" s="8">
        <f>'№ 5ведомственная'!G21</f>
        <v>11997.3</v>
      </c>
      <c r="E45" s="2"/>
    </row>
    <row r="46" spans="1:5" ht="25.5" hidden="1" outlineLevel="6" x14ac:dyDescent="0.25">
      <c r="A46" s="15" t="s">
        <v>2</v>
      </c>
      <c r="B46" s="17" t="s">
        <v>290</v>
      </c>
      <c r="C46" s="8">
        <f>'№ 5ведомственная'!F22</f>
        <v>909.6</v>
      </c>
      <c r="D46" s="8">
        <f>'№ 5ведомственная'!G22</f>
        <v>726.6</v>
      </c>
      <c r="E46" s="2"/>
    </row>
    <row r="47" spans="1:5" hidden="1" outlineLevel="6" x14ac:dyDescent="0.25">
      <c r="A47" s="15" t="s">
        <v>2</v>
      </c>
      <c r="B47" s="17" t="s">
        <v>291</v>
      </c>
      <c r="C47" s="8" t="e">
        <f>'№ 5ведомственная'!#REF!</f>
        <v>#REF!</v>
      </c>
      <c r="D47" s="8" t="e">
        <f>'№ 5ведомственная'!#REF!</f>
        <v>#REF!</v>
      </c>
      <c r="E47" s="2"/>
    </row>
    <row r="48" spans="1:5" hidden="1" outlineLevel="5" x14ac:dyDescent="0.25">
      <c r="A48" s="15" t="s">
        <v>2</v>
      </c>
      <c r="B48" s="17" t="s">
        <v>234</v>
      </c>
      <c r="C48" s="8">
        <f>C49</f>
        <v>1274.7</v>
      </c>
      <c r="D48" s="8">
        <f>D49</f>
        <v>1274.7</v>
      </c>
      <c r="E48" s="2"/>
    </row>
    <row r="49" spans="1:5" ht="51" hidden="1" outlineLevel="6" x14ac:dyDescent="0.25">
      <c r="A49" s="15" t="s">
        <v>2</v>
      </c>
      <c r="B49" s="17" t="s">
        <v>289</v>
      </c>
      <c r="C49" s="8">
        <f>'№ 5ведомственная'!F702</f>
        <v>1274.7</v>
      </c>
      <c r="D49" s="8">
        <f>'№ 5ведомственная'!G702</f>
        <v>1274.7</v>
      </c>
      <c r="E49" s="2"/>
    </row>
    <row r="50" spans="1:5" outlineLevel="1" collapsed="1" x14ac:dyDescent="0.25">
      <c r="A50" s="15" t="s">
        <v>25</v>
      </c>
      <c r="B50" s="17" t="s">
        <v>250</v>
      </c>
      <c r="C50" s="8">
        <f>'№ 5ведомственная'!F54</f>
        <v>1000</v>
      </c>
      <c r="D50" s="8">
        <f>'№ 5ведомственная'!G54</f>
        <v>0</v>
      </c>
      <c r="E50" s="2"/>
    </row>
    <row r="51" spans="1:5" hidden="1" outlineLevel="2" x14ac:dyDescent="0.25">
      <c r="A51" s="15" t="s">
        <v>25</v>
      </c>
      <c r="B51" s="17" t="s">
        <v>245</v>
      </c>
      <c r="C51" s="8">
        <f>C52</f>
        <v>1000</v>
      </c>
      <c r="D51" s="8">
        <f t="shared" ref="D51:D53" si="4">D52</f>
        <v>0</v>
      </c>
      <c r="E51" s="2"/>
    </row>
    <row r="52" spans="1:5" hidden="1" outlineLevel="3" x14ac:dyDescent="0.25">
      <c r="A52" s="15" t="s">
        <v>25</v>
      </c>
      <c r="B52" s="17" t="s">
        <v>250</v>
      </c>
      <c r="C52" s="8">
        <f>C53</f>
        <v>1000</v>
      </c>
      <c r="D52" s="8">
        <f t="shared" si="4"/>
        <v>0</v>
      </c>
      <c r="E52" s="2"/>
    </row>
    <row r="53" spans="1:5" hidden="1" outlineLevel="5" x14ac:dyDescent="0.25">
      <c r="A53" s="15" t="s">
        <v>25</v>
      </c>
      <c r="B53" s="17" t="s">
        <v>304</v>
      </c>
      <c r="C53" s="8">
        <f>C54</f>
        <v>1000</v>
      </c>
      <c r="D53" s="8">
        <f t="shared" si="4"/>
        <v>0</v>
      </c>
      <c r="E53" s="2"/>
    </row>
    <row r="54" spans="1:5" hidden="1" outlineLevel="6" x14ac:dyDescent="0.25">
      <c r="A54" s="15" t="s">
        <v>25</v>
      </c>
      <c r="B54" s="17" t="s">
        <v>291</v>
      </c>
      <c r="C54" s="8">
        <f>'№ 5ведомственная'!F58</f>
        <v>1000</v>
      </c>
      <c r="D54" s="8">
        <f>'№ 5ведомственная'!G58</f>
        <v>0</v>
      </c>
      <c r="E54" s="2"/>
    </row>
    <row r="55" spans="1:5" outlineLevel="1" collapsed="1" x14ac:dyDescent="0.25">
      <c r="A55" s="15" t="s">
        <v>28</v>
      </c>
      <c r="B55" s="17" t="s">
        <v>251</v>
      </c>
      <c r="C55" s="8">
        <f>'№ 5ведомственная'!F59+'№ 5ведомственная'!F377</f>
        <v>39226.300000000003</v>
      </c>
      <c r="D55" s="8">
        <f>'№ 5ведомственная'!G59+'№ 5ведомственная'!G377</f>
        <v>38577.300000000003</v>
      </c>
      <c r="E55" s="2"/>
    </row>
    <row r="56" spans="1:5" ht="38.25" hidden="1" outlineLevel="2" x14ac:dyDescent="0.25">
      <c r="A56" s="15" t="s">
        <v>28</v>
      </c>
      <c r="B56" s="17" t="s">
        <v>252</v>
      </c>
      <c r="C56" s="8" t="e">
        <f>C57+C68</f>
        <v>#REF!</v>
      </c>
      <c r="D56" s="8" t="e">
        <f>D57+D68</f>
        <v>#REF!</v>
      </c>
      <c r="E56" s="2"/>
    </row>
    <row r="57" spans="1:5" ht="25.5" hidden="1" outlineLevel="3" x14ac:dyDescent="0.25">
      <c r="A57" s="15" t="s">
        <v>28</v>
      </c>
      <c r="B57" s="17" t="s">
        <v>305</v>
      </c>
      <c r="C57" s="8" t="e">
        <f>C58+C61</f>
        <v>#REF!</v>
      </c>
      <c r="D57" s="8" t="e">
        <f>D58+D61</f>
        <v>#REF!</v>
      </c>
      <c r="E57" s="2"/>
    </row>
    <row r="58" spans="1:5" ht="25.5" hidden="1" outlineLevel="4" x14ac:dyDescent="0.25">
      <c r="A58" s="15" t="s">
        <v>28</v>
      </c>
      <c r="B58" s="17" t="s">
        <v>522</v>
      </c>
      <c r="C58" s="8" t="e">
        <f t="shared" ref="C58:D59" si="5">C59</f>
        <v>#REF!</v>
      </c>
      <c r="D58" s="8" t="e">
        <f t="shared" si="5"/>
        <v>#REF!</v>
      </c>
      <c r="E58" s="2"/>
    </row>
    <row r="59" spans="1:5" ht="25.5" hidden="1" outlineLevel="5" x14ac:dyDescent="0.25">
      <c r="A59" s="15" t="s">
        <v>28</v>
      </c>
      <c r="B59" s="17" t="s">
        <v>306</v>
      </c>
      <c r="C59" s="8" t="e">
        <f t="shared" si="5"/>
        <v>#REF!</v>
      </c>
      <c r="D59" s="8" t="e">
        <f t="shared" si="5"/>
        <v>#REF!</v>
      </c>
      <c r="E59" s="2"/>
    </row>
    <row r="60" spans="1:5" ht="25.5" hidden="1" outlineLevel="6" x14ac:dyDescent="0.25">
      <c r="A60" s="15" t="s">
        <v>28</v>
      </c>
      <c r="B60" s="17" t="s">
        <v>290</v>
      </c>
      <c r="C60" s="8" t="e">
        <f>'№ 5ведомственная'!#REF!</f>
        <v>#REF!</v>
      </c>
      <c r="D60" s="8" t="e">
        <f>'№ 5ведомственная'!#REF!</f>
        <v>#REF!</v>
      </c>
      <c r="E60" s="2"/>
    </row>
    <row r="61" spans="1:5" ht="38.25" hidden="1" outlineLevel="4" x14ac:dyDescent="0.25">
      <c r="A61" s="15" t="s">
        <v>28</v>
      </c>
      <c r="B61" s="17" t="s">
        <v>307</v>
      </c>
      <c r="C61" s="8">
        <f>C62+C64+C66</f>
        <v>4280.3</v>
      </c>
      <c r="D61" s="8">
        <f>D62+D64+D66</f>
        <v>4038.8999999999996</v>
      </c>
      <c r="E61" s="2"/>
    </row>
    <row r="62" spans="1:5" ht="25.5" hidden="1" outlineLevel="5" x14ac:dyDescent="0.25">
      <c r="A62" s="15" t="s">
        <v>28</v>
      </c>
      <c r="B62" s="17" t="s">
        <v>308</v>
      </c>
      <c r="C62" s="8">
        <f>C63</f>
        <v>150</v>
      </c>
      <c r="D62" s="8">
        <f>D63</f>
        <v>150</v>
      </c>
      <c r="E62" s="2"/>
    </row>
    <row r="63" spans="1:5" ht="25.5" hidden="1" outlineLevel="6" x14ac:dyDescent="0.25">
      <c r="A63" s="15" t="s">
        <v>28</v>
      </c>
      <c r="B63" s="17" t="s">
        <v>290</v>
      </c>
      <c r="C63" s="8">
        <f>'№ 5ведомственная'!F64</f>
        <v>150</v>
      </c>
      <c r="D63" s="8">
        <f>'№ 5ведомственная'!G64</f>
        <v>150</v>
      </c>
      <c r="E63" s="2"/>
    </row>
    <row r="64" spans="1:5" ht="51" hidden="1" outlineLevel="5" x14ac:dyDescent="0.25">
      <c r="A64" s="15" t="s">
        <v>28</v>
      </c>
      <c r="B64" s="17" t="s">
        <v>309</v>
      </c>
      <c r="C64" s="8">
        <f>C65</f>
        <v>1000</v>
      </c>
      <c r="D64" s="8">
        <f>D65</f>
        <v>827.3</v>
      </c>
      <c r="E64" s="2"/>
    </row>
    <row r="65" spans="1:5" ht="25.5" hidden="1" outlineLevel="6" x14ac:dyDescent="0.25">
      <c r="A65" s="15" t="s">
        <v>28</v>
      </c>
      <c r="B65" s="17" t="s">
        <v>290</v>
      </c>
      <c r="C65" s="8">
        <f>'№ 5ведомственная'!F66</f>
        <v>1000</v>
      </c>
      <c r="D65" s="8">
        <f>'№ 5ведомственная'!G66</f>
        <v>827.3</v>
      </c>
      <c r="E65" s="2"/>
    </row>
    <row r="66" spans="1:5" ht="25.5" hidden="1" outlineLevel="5" x14ac:dyDescent="0.25">
      <c r="A66" s="15" t="s">
        <v>28</v>
      </c>
      <c r="B66" s="17" t="s">
        <v>310</v>
      </c>
      <c r="C66" s="8">
        <f>C67</f>
        <v>3130.3</v>
      </c>
      <c r="D66" s="8">
        <f>D67</f>
        <v>3061.6</v>
      </c>
      <c r="E66" s="2"/>
    </row>
    <row r="67" spans="1:5" ht="25.5" hidden="1" outlineLevel="6" x14ac:dyDescent="0.25">
      <c r="A67" s="15" t="s">
        <v>28</v>
      </c>
      <c r="B67" s="17" t="s">
        <v>290</v>
      </c>
      <c r="C67" s="8">
        <f>'№ 5ведомственная'!F68</f>
        <v>3130.3</v>
      </c>
      <c r="D67" s="8">
        <f>'№ 5ведомственная'!G68</f>
        <v>3061.6</v>
      </c>
      <c r="E67" s="2"/>
    </row>
    <row r="68" spans="1:5" ht="25.5" hidden="1" outlineLevel="3" x14ac:dyDescent="0.25">
      <c r="A68" s="15" t="s">
        <v>28</v>
      </c>
      <c r="B68" s="17" t="s">
        <v>311</v>
      </c>
      <c r="C68" s="8" t="e">
        <f>C69</f>
        <v>#REF!</v>
      </c>
      <c r="D68" s="8" t="e">
        <f t="shared" ref="D68:D70" si="6">D69</f>
        <v>#REF!</v>
      </c>
      <c r="E68" s="2"/>
    </row>
    <row r="69" spans="1:5" ht="38.25" hidden="1" outlineLevel="4" x14ac:dyDescent="0.25">
      <c r="A69" s="15" t="s">
        <v>28</v>
      </c>
      <c r="B69" s="17" t="s">
        <v>312</v>
      </c>
      <c r="C69" s="8" t="e">
        <f>C70</f>
        <v>#REF!</v>
      </c>
      <c r="D69" s="8" t="e">
        <f t="shared" si="6"/>
        <v>#REF!</v>
      </c>
      <c r="E69" s="2"/>
    </row>
    <row r="70" spans="1:5" ht="25.5" hidden="1" outlineLevel="5" x14ac:dyDescent="0.25">
      <c r="A70" s="15" t="s">
        <v>28</v>
      </c>
      <c r="B70" s="17" t="s">
        <v>313</v>
      </c>
      <c r="C70" s="8" t="e">
        <f>C71</f>
        <v>#REF!</v>
      </c>
      <c r="D70" s="8" t="e">
        <f t="shared" si="6"/>
        <v>#REF!</v>
      </c>
      <c r="E70" s="2"/>
    </row>
    <row r="71" spans="1:5" ht="25.5" hidden="1" outlineLevel="6" x14ac:dyDescent="0.25">
      <c r="A71" s="15" t="s">
        <v>28</v>
      </c>
      <c r="B71" s="17" t="s">
        <v>290</v>
      </c>
      <c r="C71" s="8" t="e">
        <f>'№ 5ведомственная'!#REF!</f>
        <v>#REF!</v>
      </c>
      <c r="D71" s="8" t="e">
        <f>'№ 5ведомственная'!#REF!</f>
        <v>#REF!</v>
      </c>
      <c r="E71" s="2"/>
    </row>
    <row r="72" spans="1:5" ht="38.25" hidden="1" outlineLevel="2" x14ac:dyDescent="0.25">
      <c r="A72" s="15" t="s">
        <v>28</v>
      </c>
      <c r="B72" s="17" t="s">
        <v>247</v>
      </c>
      <c r="C72" s="8" t="e">
        <f>C73+C83</f>
        <v>#REF!</v>
      </c>
      <c r="D72" s="8" t="e">
        <f>D73+D83</f>
        <v>#REF!</v>
      </c>
      <c r="E72" s="2"/>
    </row>
    <row r="73" spans="1:5" ht="51" hidden="1" outlineLevel="3" x14ac:dyDescent="0.25">
      <c r="A73" s="15" t="s">
        <v>28</v>
      </c>
      <c r="B73" s="17" t="s">
        <v>298</v>
      </c>
      <c r="C73" s="8" t="e">
        <f>C74</f>
        <v>#REF!</v>
      </c>
      <c r="D73" s="8" t="e">
        <f>D74</f>
        <v>#REF!</v>
      </c>
      <c r="E73" s="2"/>
    </row>
    <row r="74" spans="1:5" ht="51" hidden="1" outlineLevel="4" x14ac:dyDescent="0.25">
      <c r="A74" s="15" t="s">
        <v>28</v>
      </c>
      <c r="B74" s="17" t="s">
        <v>299</v>
      </c>
      <c r="C74" s="8" t="e">
        <f>C75+C78+C80</f>
        <v>#REF!</v>
      </c>
      <c r="D74" s="8" t="e">
        <f>D75+D78+D80</f>
        <v>#REF!</v>
      </c>
      <c r="E74" s="2"/>
    </row>
    <row r="75" spans="1:5" ht="51" hidden="1" outlineLevel="5" x14ac:dyDescent="0.25">
      <c r="A75" s="15" t="s">
        <v>28</v>
      </c>
      <c r="B75" s="17" t="s">
        <v>314</v>
      </c>
      <c r="C75" s="8">
        <f>C76+C77</f>
        <v>180.7</v>
      </c>
      <c r="D75" s="8">
        <f>D76+D77</f>
        <v>84.9</v>
      </c>
      <c r="E75" s="2"/>
    </row>
    <row r="76" spans="1:5" ht="51" hidden="1" outlineLevel="6" x14ac:dyDescent="0.25">
      <c r="A76" s="15" t="s">
        <v>28</v>
      </c>
      <c r="B76" s="17" t="s">
        <v>289</v>
      </c>
      <c r="C76" s="8">
        <f>'№ 5ведомственная'!F73</f>
        <v>126.6</v>
      </c>
      <c r="D76" s="8">
        <f>'№ 5ведомственная'!G73</f>
        <v>84.9</v>
      </c>
      <c r="E76" s="2"/>
    </row>
    <row r="77" spans="1:5" ht="25.5" hidden="1" outlineLevel="6" x14ac:dyDescent="0.25">
      <c r="A77" s="15" t="s">
        <v>28</v>
      </c>
      <c r="B77" s="17" t="s">
        <v>290</v>
      </c>
      <c r="C77" s="8">
        <f>'№ 5ведомственная'!F74</f>
        <v>54.1</v>
      </c>
      <c r="D77" s="8">
        <f>'№ 5ведомственная'!G74</f>
        <v>0</v>
      </c>
      <c r="E77" s="2"/>
    </row>
    <row r="78" spans="1:5" hidden="1" outlineLevel="5" x14ac:dyDescent="0.25">
      <c r="A78" s="15" t="s">
        <v>28</v>
      </c>
      <c r="B78" s="17" t="s">
        <v>315</v>
      </c>
      <c r="C78" s="8">
        <f>C79</f>
        <v>300</v>
      </c>
      <c r="D78" s="8">
        <f>D79</f>
        <v>300</v>
      </c>
      <c r="E78" s="2"/>
    </row>
    <row r="79" spans="1:5" ht="25.5" hidden="1" outlineLevel="6" x14ac:dyDescent="0.25">
      <c r="A79" s="15" t="s">
        <v>28</v>
      </c>
      <c r="B79" s="17" t="s">
        <v>316</v>
      </c>
      <c r="C79" s="8">
        <f>'№ 5ведомственная'!F76</f>
        <v>300</v>
      </c>
      <c r="D79" s="8">
        <f>'№ 5ведомственная'!G76</f>
        <v>300</v>
      </c>
      <c r="E79" s="2"/>
    </row>
    <row r="80" spans="1:5" ht="25.5" hidden="1" outlineLevel="5" x14ac:dyDescent="0.25">
      <c r="A80" s="15" t="s">
        <v>28</v>
      </c>
      <c r="B80" s="17" t="s">
        <v>317</v>
      </c>
      <c r="C80" s="8" t="e">
        <f>C81+C82</f>
        <v>#REF!</v>
      </c>
      <c r="D80" s="8" t="e">
        <f>D81+D82</f>
        <v>#REF!</v>
      </c>
      <c r="E80" s="2"/>
    </row>
    <row r="81" spans="1:5" ht="51" hidden="1" outlineLevel="6" x14ac:dyDescent="0.25">
      <c r="A81" s="15" t="s">
        <v>28</v>
      </c>
      <c r="B81" s="17" t="s">
        <v>289</v>
      </c>
      <c r="C81" s="8" t="e">
        <f>'№ 5ведомственная'!#REF!</f>
        <v>#REF!</v>
      </c>
      <c r="D81" s="8" t="e">
        <f>'№ 5ведомственная'!#REF!</f>
        <v>#REF!</v>
      </c>
      <c r="E81" s="2"/>
    </row>
    <row r="82" spans="1:5" ht="25.5" hidden="1" outlineLevel="6" x14ac:dyDescent="0.25">
      <c r="A82" s="15" t="s">
        <v>28</v>
      </c>
      <c r="B82" s="17" t="s">
        <v>290</v>
      </c>
      <c r="C82" s="8" t="e">
        <f>'№ 5ведомственная'!#REF!</f>
        <v>#REF!</v>
      </c>
      <c r="D82" s="8" t="e">
        <f>'№ 5ведомственная'!#REF!</f>
        <v>#REF!</v>
      </c>
      <c r="E82" s="2"/>
    </row>
    <row r="83" spans="1:5" ht="25.5" hidden="1" outlineLevel="3" x14ac:dyDescent="0.25">
      <c r="A83" s="15" t="s">
        <v>28</v>
      </c>
      <c r="B83" s="17" t="s">
        <v>318</v>
      </c>
      <c r="C83" s="8">
        <f>C84</f>
        <v>500</v>
      </c>
      <c r="D83" s="8">
        <f>D84</f>
        <v>451.3</v>
      </c>
      <c r="E83" s="2"/>
    </row>
    <row r="84" spans="1:5" ht="25.5" hidden="1" outlineLevel="4" x14ac:dyDescent="0.25">
      <c r="A84" s="15" t="s">
        <v>28</v>
      </c>
      <c r="B84" s="17" t="s">
        <v>319</v>
      </c>
      <c r="C84" s="8">
        <f>C85+C87</f>
        <v>500</v>
      </c>
      <c r="D84" s="8">
        <f>D85+D87</f>
        <v>451.3</v>
      </c>
      <c r="E84" s="2"/>
    </row>
    <row r="85" spans="1:5" ht="25.5" hidden="1" outlineLevel="5" x14ac:dyDescent="0.25">
      <c r="A85" s="15" t="s">
        <v>28</v>
      </c>
      <c r="B85" s="17" t="s">
        <v>320</v>
      </c>
      <c r="C85" s="8">
        <f>C86</f>
        <v>200</v>
      </c>
      <c r="D85" s="8">
        <f>D86</f>
        <v>192.8</v>
      </c>
      <c r="E85" s="2"/>
    </row>
    <row r="86" spans="1:5" ht="25.5" hidden="1" outlineLevel="6" x14ac:dyDescent="0.25">
      <c r="A86" s="15" t="s">
        <v>28</v>
      </c>
      <c r="B86" s="17" t="s">
        <v>290</v>
      </c>
      <c r="C86" s="8">
        <f>'№ 5ведомственная'!F80</f>
        <v>200</v>
      </c>
      <c r="D86" s="8">
        <f>'№ 5ведомственная'!G80</f>
        <v>192.8</v>
      </c>
      <c r="E86" s="2"/>
    </row>
    <row r="87" spans="1:5" ht="38.25" hidden="1" outlineLevel="5" x14ac:dyDescent="0.25">
      <c r="A87" s="15" t="s">
        <v>28</v>
      </c>
      <c r="B87" s="17" t="s">
        <v>321</v>
      </c>
      <c r="C87" s="8">
        <f>C88</f>
        <v>300</v>
      </c>
      <c r="D87" s="8">
        <f>D88</f>
        <v>258.5</v>
      </c>
      <c r="E87" s="2"/>
    </row>
    <row r="88" spans="1:5" ht="25.5" hidden="1" outlineLevel="6" x14ac:dyDescent="0.25">
      <c r="A88" s="15" t="s">
        <v>28</v>
      </c>
      <c r="B88" s="17" t="s">
        <v>290</v>
      </c>
      <c r="C88" s="8">
        <f>'№ 5ведомственная'!F82</f>
        <v>300</v>
      </c>
      <c r="D88" s="8">
        <f>'№ 5ведомственная'!G82</f>
        <v>258.5</v>
      </c>
      <c r="E88" s="2"/>
    </row>
    <row r="89" spans="1:5" ht="38.25" hidden="1" outlineLevel="2" x14ac:dyDescent="0.25">
      <c r="A89" s="15" t="s">
        <v>28</v>
      </c>
      <c r="B89" s="17" t="s">
        <v>253</v>
      </c>
      <c r="C89" s="8">
        <f>C90</f>
        <v>45</v>
      </c>
      <c r="D89" s="8">
        <f>D90</f>
        <v>44.3</v>
      </c>
      <c r="E89" s="2"/>
    </row>
    <row r="90" spans="1:5" ht="25.5" hidden="1" outlineLevel="3" x14ac:dyDescent="0.25">
      <c r="A90" s="15" t="s">
        <v>28</v>
      </c>
      <c r="B90" s="17" t="s">
        <v>322</v>
      </c>
      <c r="C90" s="8">
        <f>C91+C95</f>
        <v>45</v>
      </c>
      <c r="D90" s="8">
        <f>D91+D95</f>
        <v>44.3</v>
      </c>
      <c r="E90" s="2"/>
    </row>
    <row r="91" spans="1:5" ht="25.5" hidden="1" outlineLevel="4" x14ac:dyDescent="0.25">
      <c r="A91" s="15" t="s">
        <v>28</v>
      </c>
      <c r="B91" s="17" t="s">
        <v>323</v>
      </c>
      <c r="C91" s="8">
        <f t="shared" ref="C91:D92" si="7">C92</f>
        <v>2</v>
      </c>
      <c r="D91" s="8">
        <f t="shared" si="7"/>
        <v>1.3</v>
      </c>
      <c r="E91" s="2"/>
    </row>
    <row r="92" spans="1:5" ht="25.5" hidden="1" outlineLevel="5" x14ac:dyDescent="0.25">
      <c r="A92" s="15" t="s">
        <v>28</v>
      </c>
      <c r="B92" s="17" t="s">
        <v>324</v>
      </c>
      <c r="C92" s="8">
        <f t="shared" si="7"/>
        <v>2</v>
      </c>
      <c r="D92" s="8">
        <f t="shared" si="7"/>
        <v>1.3</v>
      </c>
      <c r="E92" s="2"/>
    </row>
    <row r="93" spans="1:5" ht="25.5" hidden="1" outlineLevel="6" x14ac:dyDescent="0.25">
      <c r="A93" s="15" t="s">
        <v>28</v>
      </c>
      <c r="B93" s="17" t="s">
        <v>290</v>
      </c>
      <c r="C93" s="8">
        <f>'№ 5ведомственная'!F134</f>
        <v>2</v>
      </c>
      <c r="D93" s="8">
        <f>'№ 5ведомственная'!G134</f>
        <v>1.3</v>
      </c>
      <c r="E93" s="2"/>
    </row>
    <row r="94" spans="1:5" hidden="1" outlineLevel="4" x14ac:dyDescent="0.25">
      <c r="A94" s="15" t="s">
        <v>28</v>
      </c>
      <c r="B94" s="17" t="s">
        <v>325</v>
      </c>
      <c r="C94" s="8">
        <f t="shared" ref="C94:D95" si="8">C95</f>
        <v>43</v>
      </c>
      <c r="D94" s="8">
        <f t="shared" si="8"/>
        <v>43</v>
      </c>
      <c r="E94" s="2"/>
    </row>
    <row r="95" spans="1:5" ht="25.5" hidden="1" outlineLevel="5" x14ac:dyDescent="0.25">
      <c r="A95" s="15" t="s">
        <v>28</v>
      </c>
      <c r="B95" s="17" t="s">
        <v>326</v>
      </c>
      <c r="C95" s="8">
        <f t="shared" si="8"/>
        <v>43</v>
      </c>
      <c r="D95" s="8">
        <f t="shared" si="8"/>
        <v>43</v>
      </c>
      <c r="E95" s="2"/>
    </row>
    <row r="96" spans="1:5" ht="25.5" hidden="1" outlineLevel="6" x14ac:dyDescent="0.25">
      <c r="A96" s="15" t="s">
        <v>28</v>
      </c>
      <c r="B96" s="17" t="s">
        <v>290</v>
      </c>
      <c r="C96" s="8">
        <f>'№ 5ведомственная'!F137</f>
        <v>43</v>
      </c>
      <c r="D96" s="8">
        <f>'№ 5ведомственная'!G137</f>
        <v>43</v>
      </c>
      <c r="E96" s="2"/>
    </row>
    <row r="97" spans="1:5" ht="38.25" hidden="1" outlineLevel="2" x14ac:dyDescent="0.25">
      <c r="A97" s="36" t="s">
        <v>28</v>
      </c>
      <c r="B97" s="37" t="s">
        <v>528</v>
      </c>
      <c r="C97" s="38" t="e">
        <f>C98+C105+C112</f>
        <v>#REF!</v>
      </c>
      <c r="D97" s="38" t="e">
        <f>D98+D105+D112</f>
        <v>#REF!</v>
      </c>
      <c r="E97" s="2"/>
    </row>
    <row r="98" spans="1:5" ht="38.25" hidden="1" outlineLevel="3" x14ac:dyDescent="0.25">
      <c r="A98" s="36" t="s">
        <v>28</v>
      </c>
      <c r="B98" s="37" t="s">
        <v>529</v>
      </c>
      <c r="C98" s="38" t="e">
        <f>C99+C102</f>
        <v>#REF!</v>
      </c>
      <c r="D98" s="38" t="e">
        <f>D99+D102</f>
        <v>#REF!</v>
      </c>
      <c r="E98" s="2"/>
    </row>
    <row r="99" spans="1:5" ht="25.5" hidden="1" outlineLevel="4" x14ac:dyDescent="0.25">
      <c r="A99" s="36" t="s">
        <v>28</v>
      </c>
      <c r="B99" s="37" t="s">
        <v>327</v>
      </c>
      <c r="C99" s="38" t="e">
        <f t="shared" ref="C99:D100" si="9">C100</f>
        <v>#REF!</v>
      </c>
      <c r="D99" s="38" t="e">
        <f t="shared" si="9"/>
        <v>#REF!</v>
      </c>
      <c r="E99" s="2"/>
    </row>
    <row r="100" spans="1:5" ht="38.25" hidden="1" outlineLevel="5" x14ac:dyDescent="0.25">
      <c r="A100" s="36" t="s">
        <v>28</v>
      </c>
      <c r="B100" s="37" t="s">
        <v>328</v>
      </c>
      <c r="C100" s="38" t="e">
        <f t="shared" si="9"/>
        <v>#REF!</v>
      </c>
      <c r="D100" s="38" t="e">
        <f t="shared" si="9"/>
        <v>#REF!</v>
      </c>
      <c r="E100" s="2"/>
    </row>
    <row r="101" spans="1:5" ht="25.5" hidden="1" outlineLevel="6" x14ac:dyDescent="0.25">
      <c r="A101" s="36" t="s">
        <v>28</v>
      </c>
      <c r="B101" s="37" t="s">
        <v>290</v>
      </c>
      <c r="C101" s="38" t="e">
        <f>'№ 5ведомственная'!#REF!</f>
        <v>#REF!</v>
      </c>
      <c r="D101" s="38" t="e">
        <f>'№ 5ведомственная'!#REF!</f>
        <v>#REF!</v>
      </c>
      <c r="E101" s="2"/>
    </row>
    <row r="102" spans="1:5" ht="38.25" hidden="1" outlineLevel="4" x14ac:dyDescent="0.25">
      <c r="A102" s="36" t="s">
        <v>28</v>
      </c>
      <c r="B102" s="37" t="s">
        <v>329</v>
      </c>
      <c r="C102" s="38" t="e">
        <f t="shared" ref="C102:D103" si="10">C103</f>
        <v>#REF!</v>
      </c>
      <c r="D102" s="38" t="e">
        <f t="shared" si="10"/>
        <v>#REF!</v>
      </c>
      <c r="E102" s="2"/>
    </row>
    <row r="103" spans="1:5" ht="25.5" hidden="1" outlineLevel="5" x14ac:dyDescent="0.25">
      <c r="A103" s="36" t="s">
        <v>28</v>
      </c>
      <c r="B103" s="37" t="s">
        <v>330</v>
      </c>
      <c r="C103" s="38" t="e">
        <f t="shared" si="10"/>
        <v>#REF!</v>
      </c>
      <c r="D103" s="38" t="e">
        <f t="shared" si="10"/>
        <v>#REF!</v>
      </c>
      <c r="E103" s="2"/>
    </row>
    <row r="104" spans="1:5" ht="25.5" hidden="1" outlineLevel="6" x14ac:dyDescent="0.25">
      <c r="A104" s="36" t="s">
        <v>28</v>
      </c>
      <c r="B104" s="37" t="s">
        <v>290</v>
      </c>
      <c r="C104" s="38" t="e">
        <f>'№ 5ведомственная'!#REF!</f>
        <v>#REF!</v>
      </c>
      <c r="D104" s="38" t="e">
        <f>'№ 5ведомственная'!#REF!</f>
        <v>#REF!</v>
      </c>
      <c r="E104" s="2"/>
    </row>
    <row r="105" spans="1:5" ht="38.25" hidden="1" outlineLevel="3" x14ac:dyDescent="0.25">
      <c r="A105" s="36" t="s">
        <v>28</v>
      </c>
      <c r="B105" s="37" t="s">
        <v>530</v>
      </c>
      <c r="C105" s="38" t="e">
        <f>C106+C109</f>
        <v>#REF!</v>
      </c>
      <c r="D105" s="38" t="e">
        <f>D106+D109</f>
        <v>#REF!</v>
      </c>
      <c r="E105" s="2"/>
    </row>
    <row r="106" spans="1:5" ht="51" hidden="1" outlineLevel="4" x14ac:dyDescent="0.25">
      <c r="A106" s="36" t="s">
        <v>28</v>
      </c>
      <c r="B106" s="37" t="s">
        <v>523</v>
      </c>
      <c r="C106" s="38" t="e">
        <f t="shared" ref="C106:D107" si="11">C107</f>
        <v>#REF!</v>
      </c>
      <c r="D106" s="38" t="e">
        <f t="shared" si="11"/>
        <v>#REF!</v>
      </c>
      <c r="E106" s="2"/>
    </row>
    <row r="107" spans="1:5" ht="38.25" hidden="1" outlineLevel="5" x14ac:dyDescent="0.25">
      <c r="A107" s="36" t="s">
        <v>28</v>
      </c>
      <c r="B107" s="37" t="s">
        <v>531</v>
      </c>
      <c r="C107" s="38" t="e">
        <f t="shared" si="11"/>
        <v>#REF!</v>
      </c>
      <c r="D107" s="38" t="e">
        <f t="shared" si="11"/>
        <v>#REF!</v>
      </c>
      <c r="E107" s="2"/>
    </row>
    <row r="108" spans="1:5" ht="25.5" hidden="1" outlineLevel="6" x14ac:dyDescent="0.25">
      <c r="A108" s="36" t="s">
        <v>28</v>
      </c>
      <c r="B108" s="37" t="s">
        <v>290</v>
      </c>
      <c r="C108" s="38" t="e">
        <f>'№ 5ведомственная'!#REF!</f>
        <v>#REF!</v>
      </c>
      <c r="D108" s="38" t="e">
        <f>'№ 5ведомственная'!#REF!</f>
        <v>#REF!</v>
      </c>
      <c r="E108" s="2"/>
    </row>
    <row r="109" spans="1:5" ht="25.5" hidden="1" outlineLevel="4" x14ac:dyDescent="0.25">
      <c r="A109" s="36" t="s">
        <v>28</v>
      </c>
      <c r="B109" s="37" t="s">
        <v>331</v>
      </c>
      <c r="C109" s="38" t="e">
        <f t="shared" ref="C109:D110" si="12">C110</f>
        <v>#REF!</v>
      </c>
      <c r="D109" s="38" t="e">
        <f t="shared" si="12"/>
        <v>#REF!</v>
      </c>
      <c r="E109" s="2"/>
    </row>
    <row r="110" spans="1:5" hidden="1" outlineLevel="5" x14ac:dyDescent="0.25">
      <c r="A110" s="36" t="s">
        <v>28</v>
      </c>
      <c r="B110" s="37" t="s">
        <v>332</v>
      </c>
      <c r="C110" s="38" t="e">
        <f t="shared" si="12"/>
        <v>#REF!</v>
      </c>
      <c r="D110" s="38" t="e">
        <f t="shared" si="12"/>
        <v>#REF!</v>
      </c>
      <c r="E110" s="2"/>
    </row>
    <row r="111" spans="1:5" ht="25.5" hidden="1" outlineLevel="6" x14ac:dyDescent="0.25">
      <c r="A111" s="36" t="s">
        <v>28</v>
      </c>
      <c r="B111" s="37" t="s">
        <v>290</v>
      </c>
      <c r="C111" s="38" t="e">
        <f>'№ 5ведомственная'!#REF!</f>
        <v>#REF!</v>
      </c>
      <c r="D111" s="38" t="e">
        <f>'№ 5ведомственная'!#REF!</f>
        <v>#REF!</v>
      </c>
      <c r="E111" s="2"/>
    </row>
    <row r="112" spans="1:5" ht="38.25" hidden="1" outlineLevel="3" x14ac:dyDescent="0.25">
      <c r="A112" s="36" t="s">
        <v>28</v>
      </c>
      <c r="B112" s="37" t="s">
        <v>532</v>
      </c>
      <c r="C112" s="38" t="e">
        <f>C113+C116</f>
        <v>#REF!</v>
      </c>
      <c r="D112" s="38" t="e">
        <f>D113+D116</f>
        <v>#REF!</v>
      </c>
      <c r="E112" s="2"/>
    </row>
    <row r="113" spans="1:5" ht="25.5" hidden="1" outlineLevel="4" x14ac:dyDescent="0.25">
      <c r="A113" s="36" t="s">
        <v>28</v>
      </c>
      <c r="B113" s="37" t="s">
        <v>333</v>
      </c>
      <c r="C113" s="38" t="e">
        <f t="shared" ref="C113:D114" si="13">C114</f>
        <v>#REF!</v>
      </c>
      <c r="D113" s="38" t="e">
        <f t="shared" si="13"/>
        <v>#REF!</v>
      </c>
      <c r="E113" s="2"/>
    </row>
    <row r="114" spans="1:5" ht="38.25" hidden="1" outlineLevel="5" x14ac:dyDescent="0.25">
      <c r="A114" s="36" t="s">
        <v>28</v>
      </c>
      <c r="B114" s="37" t="s">
        <v>533</v>
      </c>
      <c r="C114" s="38" t="e">
        <f t="shared" si="13"/>
        <v>#REF!</v>
      </c>
      <c r="D114" s="38" t="e">
        <f t="shared" si="13"/>
        <v>#REF!</v>
      </c>
      <c r="E114" s="2"/>
    </row>
    <row r="115" spans="1:5" ht="25.5" hidden="1" outlineLevel="6" x14ac:dyDescent="0.25">
      <c r="A115" s="36" t="s">
        <v>28</v>
      </c>
      <c r="B115" s="37" t="s">
        <v>290</v>
      </c>
      <c r="C115" s="38" t="e">
        <f>'№ 5ведомственная'!#REF!</f>
        <v>#REF!</v>
      </c>
      <c r="D115" s="38" t="e">
        <f>'№ 5ведомственная'!#REF!</f>
        <v>#REF!</v>
      </c>
      <c r="E115" s="2"/>
    </row>
    <row r="116" spans="1:5" ht="25.5" hidden="1" outlineLevel="4" x14ac:dyDescent="0.25">
      <c r="A116" s="36" t="s">
        <v>28</v>
      </c>
      <c r="B116" s="37" t="s">
        <v>334</v>
      </c>
      <c r="C116" s="38" t="e">
        <f t="shared" ref="C116:D117" si="14">C117</f>
        <v>#REF!</v>
      </c>
      <c r="D116" s="38" t="e">
        <f t="shared" si="14"/>
        <v>#REF!</v>
      </c>
      <c r="E116" s="2"/>
    </row>
    <row r="117" spans="1:5" ht="25.5" hidden="1" outlineLevel="5" x14ac:dyDescent="0.25">
      <c r="A117" s="36" t="s">
        <v>28</v>
      </c>
      <c r="B117" s="37" t="s">
        <v>534</v>
      </c>
      <c r="C117" s="38" t="e">
        <f t="shared" si="14"/>
        <v>#REF!</v>
      </c>
      <c r="D117" s="38" t="e">
        <f t="shared" si="14"/>
        <v>#REF!</v>
      </c>
      <c r="E117" s="2"/>
    </row>
    <row r="118" spans="1:5" ht="25.5" hidden="1" outlineLevel="6" x14ac:dyDescent="0.25">
      <c r="A118" s="36" t="s">
        <v>28</v>
      </c>
      <c r="B118" s="37" t="s">
        <v>290</v>
      </c>
      <c r="C118" s="38" t="e">
        <f>'№ 5ведомственная'!#REF!</f>
        <v>#REF!</v>
      </c>
      <c r="D118" s="38" t="e">
        <f>'№ 5ведомственная'!#REF!</f>
        <v>#REF!</v>
      </c>
      <c r="E118" s="2"/>
    </row>
    <row r="119" spans="1:5" hidden="1" outlineLevel="2" x14ac:dyDescent="0.25">
      <c r="A119" s="15" t="s">
        <v>28</v>
      </c>
      <c r="B119" s="17" t="s">
        <v>245</v>
      </c>
      <c r="C119" s="8" t="e">
        <f t="shared" ref="C119:D120" si="15">C120</f>
        <v>#REF!</v>
      </c>
      <c r="D119" s="8" t="e">
        <f t="shared" si="15"/>
        <v>#REF!</v>
      </c>
      <c r="E119" s="2"/>
    </row>
    <row r="120" spans="1:5" ht="25.5" hidden="1" outlineLevel="3" x14ac:dyDescent="0.25">
      <c r="A120" s="15" t="s">
        <v>28</v>
      </c>
      <c r="B120" s="17" t="s">
        <v>292</v>
      </c>
      <c r="C120" s="8" t="e">
        <f t="shared" si="15"/>
        <v>#REF!</v>
      </c>
      <c r="D120" s="8" t="e">
        <f t="shared" si="15"/>
        <v>#REF!</v>
      </c>
      <c r="E120" s="2"/>
    </row>
    <row r="121" spans="1:5" ht="25.5" hidden="1" outlineLevel="5" x14ac:dyDescent="0.25">
      <c r="A121" s="15" t="s">
        <v>28</v>
      </c>
      <c r="B121" s="17" t="s">
        <v>335</v>
      </c>
      <c r="C121" s="8" t="e">
        <f>C122+C123+C124</f>
        <v>#REF!</v>
      </c>
      <c r="D121" s="8" t="e">
        <f>D122+D123+D124</f>
        <v>#REF!</v>
      </c>
      <c r="E121" s="2"/>
    </row>
    <row r="122" spans="1:5" ht="51" hidden="1" outlineLevel="6" x14ac:dyDescent="0.25">
      <c r="A122" s="15" t="s">
        <v>28</v>
      </c>
      <c r="B122" s="17" t="s">
        <v>289</v>
      </c>
      <c r="C122" s="8" t="e">
        <f>'№ 5ведомственная'!#REF!</f>
        <v>#REF!</v>
      </c>
      <c r="D122" s="8" t="e">
        <f>'№ 5ведомственная'!#REF!</f>
        <v>#REF!</v>
      </c>
      <c r="E122" s="2"/>
    </row>
    <row r="123" spans="1:5" ht="25.5" hidden="1" outlineLevel="6" x14ac:dyDescent="0.25">
      <c r="A123" s="15" t="s">
        <v>28</v>
      </c>
      <c r="B123" s="17" t="s">
        <v>290</v>
      </c>
      <c r="C123" s="8" t="e">
        <f>'№ 5ведомственная'!#REF!</f>
        <v>#REF!</v>
      </c>
      <c r="D123" s="8" t="e">
        <f>'№ 5ведомственная'!#REF!</f>
        <v>#REF!</v>
      </c>
      <c r="E123" s="2"/>
    </row>
    <row r="124" spans="1:5" hidden="1" outlineLevel="6" x14ac:dyDescent="0.25">
      <c r="A124" s="15" t="s">
        <v>28</v>
      </c>
      <c r="B124" s="17" t="s">
        <v>291</v>
      </c>
      <c r="C124" s="8" t="e">
        <f>'№ 5ведомственная'!#REF!</f>
        <v>#REF!</v>
      </c>
      <c r="D124" s="8" t="e">
        <f>'№ 5ведомственная'!#REF!</f>
        <v>#REF!</v>
      </c>
      <c r="E124" s="2"/>
    </row>
    <row r="125" spans="1:5" s="26" customFormat="1" ht="25.5" collapsed="1" x14ac:dyDescent="0.25">
      <c r="A125" s="19" t="s">
        <v>50</v>
      </c>
      <c r="B125" s="20" t="s">
        <v>236</v>
      </c>
      <c r="C125" s="7">
        <f>C126+C139+C160</f>
        <v>5068.2</v>
      </c>
      <c r="D125" s="7">
        <f>D126+D139+D160</f>
        <v>4994.2000000000007</v>
      </c>
      <c r="E125" s="4"/>
    </row>
    <row r="126" spans="1:5" outlineLevel="1" x14ac:dyDescent="0.25">
      <c r="A126" s="15" t="s">
        <v>51</v>
      </c>
      <c r="B126" s="17" t="s">
        <v>254</v>
      </c>
      <c r="C126" s="8">
        <f>'№ 5ведомственная'!F95</f>
        <v>848.6</v>
      </c>
      <c r="D126" s="8">
        <f>'№ 5ведомственная'!G95</f>
        <v>848.6</v>
      </c>
      <c r="E126" s="2"/>
    </row>
    <row r="127" spans="1:5" ht="38.25" hidden="1" outlineLevel="2" x14ac:dyDescent="0.25">
      <c r="A127" s="15" t="s">
        <v>51</v>
      </c>
      <c r="B127" s="17" t="s">
        <v>247</v>
      </c>
      <c r="C127" s="8" t="e">
        <f>C128</f>
        <v>#REF!</v>
      </c>
      <c r="D127" s="8" t="e">
        <f t="shared" ref="D127:D129" si="16">D128</f>
        <v>#REF!</v>
      </c>
      <c r="E127" s="2"/>
    </row>
    <row r="128" spans="1:5" ht="51" hidden="1" outlineLevel="3" x14ac:dyDescent="0.25">
      <c r="A128" s="15" t="s">
        <v>51</v>
      </c>
      <c r="B128" s="17" t="s">
        <v>298</v>
      </c>
      <c r="C128" s="8" t="e">
        <f>C129</f>
        <v>#REF!</v>
      </c>
      <c r="D128" s="8" t="e">
        <f t="shared" si="16"/>
        <v>#REF!</v>
      </c>
      <c r="E128" s="2"/>
    </row>
    <row r="129" spans="1:5" ht="51" hidden="1" outlineLevel="4" x14ac:dyDescent="0.25">
      <c r="A129" s="15" t="s">
        <v>51</v>
      </c>
      <c r="B129" s="17" t="s">
        <v>299</v>
      </c>
      <c r="C129" s="8" t="e">
        <f>C130</f>
        <v>#REF!</v>
      </c>
      <c r="D129" s="8" t="e">
        <f t="shared" si="16"/>
        <v>#REF!</v>
      </c>
      <c r="E129" s="2"/>
    </row>
    <row r="130" spans="1:5" ht="25.5" hidden="1" outlineLevel="5" x14ac:dyDescent="0.25">
      <c r="A130" s="15" t="s">
        <v>51</v>
      </c>
      <c r="B130" s="17" t="s">
        <v>336</v>
      </c>
      <c r="C130" s="8" t="e">
        <f>C131+C132</f>
        <v>#REF!</v>
      </c>
      <c r="D130" s="8" t="e">
        <f>D131+D132</f>
        <v>#REF!</v>
      </c>
      <c r="E130" s="2"/>
    </row>
    <row r="131" spans="1:5" ht="51" hidden="1" outlineLevel="6" x14ac:dyDescent="0.25">
      <c r="A131" s="15" t="s">
        <v>51</v>
      </c>
      <c r="B131" s="17" t="s">
        <v>289</v>
      </c>
      <c r="C131" s="8">
        <f>'№ 5ведомственная'!F100</f>
        <v>848.6</v>
      </c>
      <c r="D131" s="8">
        <f>'№ 5ведомственная'!G100</f>
        <v>848.6</v>
      </c>
      <c r="E131" s="2"/>
    </row>
    <row r="132" spans="1:5" ht="25.5" hidden="1" outlineLevel="6" x14ac:dyDescent="0.25">
      <c r="A132" s="15" t="s">
        <v>51</v>
      </c>
      <c r="B132" s="17" t="s">
        <v>290</v>
      </c>
      <c r="C132" s="8" t="e">
        <f>'№ 5ведомственная'!#REF!</f>
        <v>#REF!</v>
      </c>
      <c r="D132" s="8" t="e">
        <f>'№ 5ведомственная'!#REF!</f>
        <v>#REF!</v>
      </c>
      <c r="E132" s="2"/>
    </row>
    <row r="133" spans="1:5" ht="63.75" hidden="1" outlineLevel="2" x14ac:dyDescent="0.25">
      <c r="A133" s="15" t="s">
        <v>52</v>
      </c>
      <c r="B133" s="17" t="s">
        <v>255</v>
      </c>
      <c r="C133" s="8" t="e">
        <f>C134</f>
        <v>#REF!</v>
      </c>
      <c r="D133" s="8" t="e">
        <f t="shared" ref="D133:D135" si="17">D134</f>
        <v>#REF!</v>
      </c>
      <c r="E133" s="2"/>
    </row>
    <row r="134" spans="1:5" ht="51" hidden="1" outlineLevel="3" x14ac:dyDescent="0.25">
      <c r="A134" s="15" t="s">
        <v>52</v>
      </c>
      <c r="B134" s="17" t="s">
        <v>337</v>
      </c>
      <c r="C134" s="8" t="e">
        <f>C135</f>
        <v>#REF!</v>
      </c>
      <c r="D134" s="8" t="e">
        <f t="shared" si="17"/>
        <v>#REF!</v>
      </c>
      <c r="E134" s="2"/>
    </row>
    <row r="135" spans="1:5" ht="25.5" hidden="1" outlineLevel="4" x14ac:dyDescent="0.25">
      <c r="A135" s="15" t="s">
        <v>52</v>
      </c>
      <c r="B135" s="17" t="s">
        <v>338</v>
      </c>
      <c r="C135" s="8" t="e">
        <f>C136</f>
        <v>#REF!</v>
      </c>
      <c r="D135" s="8" t="e">
        <f t="shared" si="17"/>
        <v>#REF!</v>
      </c>
      <c r="E135" s="2"/>
    </row>
    <row r="136" spans="1:5" ht="25.5" hidden="1" outlineLevel="5" x14ac:dyDescent="0.25">
      <c r="A136" s="15" t="s">
        <v>52</v>
      </c>
      <c r="B136" s="17" t="s">
        <v>339</v>
      </c>
      <c r="C136" s="8" t="e">
        <f>C137+C138</f>
        <v>#REF!</v>
      </c>
      <c r="D136" s="8" t="e">
        <f>D137+D138</f>
        <v>#REF!</v>
      </c>
      <c r="E136" s="2"/>
    </row>
    <row r="137" spans="1:5" ht="51" hidden="1" outlineLevel="6" x14ac:dyDescent="0.25">
      <c r="A137" s="15" t="s">
        <v>52</v>
      </c>
      <c r="B137" s="17" t="s">
        <v>289</v>
      </c>
      <c r="C137" s="8" t="e">
        <f>'№ 5ведомственная'!#REF!</f>
        <v>#REF!</v>
      </c>
      <c r="D137" s="8" t="e">
        <f>'№ 5ведомственная'!#REF!</f>
        <v>#REF!</v>
      </c>
      <c r="E137" s="2"/>
    </row>
    <row r="138" spans="1:5" ht="25.5" hidden="1" outlineLevel="6" x14ac:dyDescent="0.25">
      <c r="A138" s="15" t="s">
        <v>52</v>
      </c>
      <c r="B138" s="17" t="s">
        <v>290</v>
      </c>
      <c r="C138" s="8" t="e">
        <f>'№ 5ведомственная'!#REF!</f>
        <v>#REF!</v>
      </c>
      <c r="D138" s="8" t="e">
        <f>'№ 5ведомственная'!#REF!</f>
        <v>#REF!</v>
      </c>
      <c r="E138" s="2"/>
    </row>
    <row r="139" spans="1:5" ht="28.5" customHeight="1" outlineLevel="1" collapsed="1" x14ac:dyDescent="0.25">
      <c r="A139" s="15" t="s">
        <v>57</v>
      </c>
      <c r="B139" s="17" t="s">
        <v>589</v>
      </c>
      <c r="C139" s="8">
        <f>'№ 5ведомственная'!F101</f>
        <v>3974.6</v>
      </c>
      <c r="D139" s="8">
        <f>'№ 5ведомственная'!G101</f>
        <v>3901.3</v>
      </c>
      <c r="E139" s="2"/>
    </row>
    <row r="140" spans="1:5" ht="63.75" hidden="1" outlineLevel="2" x14ac:dyDescent="0.25">
      <c r="A140" s="15" t="s">
        <v>57</v>
      </c>
      <c r="B140" s="17" t="s">
        <v>255</v>
      </c>
      <c r="C140" s="8" t="e">
        <f>C141+C145</f>
        <v>#REF!</v>
      </c>
      <c r="D140" s="8" t="e">
        <f>D141+D145</f>
        <v>#REF!</v>
      </c>
      <c r="E140" s="2"/>
    </row>
    <row r="141" spans="1:5" ht="38.25" hidden="1" outlineLevel="3" x14ac:dyDescent="0.25">
      <c r="A141" s="15" t="s">
        <v>57</v>
      </c>
      <c r="B141" s="17" t="s">
        <v>340</v>
      </c>
      <c r="C141" s="8" t="e">
        <f>C142</f>
        <v>#REF!</v>
      </c>
      <c r="D141" s="8" t="e">
        <f t="shared" ref="D141:D143" si="18">D142</f>
        <v>#REF!</v>
      </c>
      <c r="E141" s="2"/>
    </row>
    <row r="142" spans="1:5" ht="38.25" hidden="1" outlineLevel="4" x14ac:dyDescent="0.25">
      <c r="A142" s="15" t="s">
        <v>57</v>
      </c>
      <c r="B142" s="17" t="s">
        <v>341</v>
      </c>
      <c r="C142" s="8" t="e">
        <f>C143</f>
        <v>#REF!</v>
      </c>
      <c r="D142" s="8" t="e">
        <f t="shared" si="18"/>
        <v>#REF!</v>
      </c>
      <c r="E142" s="2"/>
    </row>
    <row r="143" spans="1:5" hidden="1" outlineLevel="5" x14ac:dyDescent="0.25">
      <c r="A143" s="15" t="s">
        <v>57</v>
      </c>
      <c r="B143" s="17" t="s">
        <v>342</v>
      </c>
      <c r="C143" s="8" t="e">
        <f>C144</f>
        <v>#REF!</v>
      </c>
      <c r="D143" s="8" t="e">
        <f t="shared" si="18"/>
        <v>#REF!</v>
      </c>
      <c r="E143" s="2"/>
    </row>
    <row r="144" spans="1:5" ht="25.5" hidden="1" outlineLevel="6" x14ac:dyDescent="0.25">
      <c r="A144" s="15" t="s">
        <v>57</v>
      </c>
      <c r="B144" s="17" t="s">
        <v>290</v>
      </c>
      <c r="C144" s="8" t="e">
        <f>'№ 5ведомственная'!#REF!</f>
        <v>#REF!</v>
      </c>
      <c r="D144" s="8" t="e">
        <f>'№ 5ведомственная'!#REF!</f>
        <v>#REF!</v>
      </c>
      <c r="E144" s="2"/>
    </row>
    <row r="145" spans="1:5" ht="25.5" hidden="1" outlineLevel="3" x14ac:dyDescent="0.25">
      <c r="A145" s="15" t="s">
        <v>57</v>
      </c>
      <c r="B145" s="17" t="s">
        <v>343</v>
      </c>
      <c r="C145" s="8" t="e">
        <f>C146+C157</f>
        <v>#REF!</v>
      </c>
      <c r="D145" s="8" t="e">
        <f>D146+D157</f>
        <v>#REF!</v>
      </c>
      <c r="E145" s="2"/>
    </row>
    <row r="146" spans="1:5" ht="25.5" hidden="1" outlineLevel="4" x14ac:dyDescent="0.25">
      <c r="A146" s="15" t="s">
        <v>57</v>
      </c>
      <c r="B146" s="17" t="s">
        <v>344</v>
      </c>
      <c r="C146" s="8" t="e">
        <f>C147+C149+C151+C153+C155</f>
        <v>#REF!</v>
      </c>
      <c r="D146" s="8" t="e">
        <f>D147+D149+D151+D153+D155</f>
        <v>#REF!</v>
      </c>
      <c r="E146" s="2"/>
    </row>
    <row r="147" spans="1:5" hidden="1" outlineLevel="5" x14ac:dyDescent="0.25">
      <c r="A147" s="15" t="s">
        <v>57</v>
      </c>
      <c r="B147" s="17" t="s">
        <v>345</v>
      </c>
      <c r="C147" s="8">
        <f>C148</f>
        <v>130</v>
      </c>
      <c r="D147" s="8">
        <f>D148</f>
        <v>130</v>
      </c>
      <c r="E147" s="2"/>
    </row>
    <row r="148" spans="1:5" ht="25.5" hidden="1" outlineLevel="6" x14ac:dyDescent="0.25">
      <c r="A148" s="15" t="s">
        <v>57</v>
      </c>
      <c r="B148" s="17" t="s">
        <v>290</v>
      </c>
      <c r="C148" s="8">
        <f>'№ 5ведомственная'!F122</f>
        <v>130</v>
      </c>
      <c r="D148" s="8">
        <f>'№ 5ведомственная'!G122</f>
        <v>130</v>
      </c>
      <c r="E148" s="2"/>
    </row>
    <row r="149" spans="1:5" hidden="1" outlineLevel="5" x14ac:dyDescent="0.25">
      <c r="A149" s="15" t="s">
        <v>57</v>
      </c>
      <c r="B149" s="17" t="s">
        <v>346</v>
      </c>
      <c r="C149" s="8">
        <f>C150</f>
        <v>400</v>
      </c>
      <c r="D149" s="8">
        <f>D150</f>
        <v>370</v>
      </c>
      <c r="E149" s="2"/>
    </row>
    <row r="150" spans="1:5" ht="25.5" hidden="1" outlineLevel="6" x14ac:dyDescent="0.25">
      <c r="A150" s="15" t="s">
        <v>57</v>
      </c>
      <c r="B150" s="17" t="s">
        <v>290</v>
      </c>
      <c r="C150" s="8">
        <f>'№ 5ведомственная'!F124</f>
        <v>400</v>
      </c>
      <c r="D150" s="8">
        <f>'№ 5ведомственная'!G124</f>
        <v>370</v>
      </c>
      <c r="E150" s="2"/>
    </row>
    <row r="151" spans="1:5" hidden="1" outlineLevel="5" x14ac:dyDescent="0.25">
      <c r="A151" s="15" t="s">
        <v>57</v>
      </c>
      <c r="B151" s="17" t="s">
        <v>347</v>
      </c>
      <c r="C151" s="8" t="e">
        <f>C152</f>
        <v>#REF!</v>
      </c>
      <c r="D151" s="8" t="e">
        <f>D152</f>
        <v>#REF!</v>
      </c>
      <c r="E151" s="2"/>
    </row>
    <row r="152" spans="1:5" ht="25.5" hidden="1" outlineLevel="6" x14ac:dyDescent="0.25">
      <c r="A152" s="15" t="s">
        <v>57</v>
      </c>
      <c r="B152" s="17" t="s">
        <v>290</v>
      </c>
      <c r="C152" s="8" t="e">
        <f>'№ 5ведомственная'!#REF!</f>
        <v>#REF!</v>
      </c>
      <c r="D152" s="8" t="e">
        <f>'№ 5ведомственная'!#REF!</f>
        <v>#REF!</v>
      </c>
      <c r="E152" s="2"/>
    </row>
    <row r="153" spans="1:5" hidden="1" outlineLevel="5" x14ac:dyDescent="0.25">
      <c r="A153" s="15" t="s">
        <v>57</v>
      </c>
      <c r="B153" s="17" t="s">
        <v>348</v>
      </c>
      <c r="C153" s="8" t="e">
        <f>C154</f>
        <v>#REF!</v>
      </c>
      <c r="D153" s="8" t="e">
        <f>D154</f>
        <v>#REF!</v>
      </c>
      <c r="E153" s="2"/>
    </row>
    <row r="154" spans="1:5" ht="25.5" hidden="1" outlineLevel="6" x14ac:dyDescent="0.25">
      <c r="A154" s="15" t="s">
        <v>57</v>
      </c>
      <c r="B154" s="17" t="s">
        <v>290</v>
      </c>
      <c r="C154" s="8" t="e">
        <f>'№ 5ведомственная'!#REF!</f>
        <v>#REF!</v>
      </c>
      <c r="D154" s="8" t="e">
        <f>'№ 5ведомственная'!#REF!</f>
        <v>#REF!</v>
      </c>
      <c r="E154" s="2"/>
    </row>
    <row r="155" spans="1:5" hidden="1" outlineLevel="5" x14ac:dyDescent="0.25">
      <c r="A155" s="15" t="s">
        <v>57</v>
      </c>
      <c r="B155" s="17" t="s">
        <v>349</v>
      </c>
      <c r="C155" s="8">
        <f>C156</f>
        <v>10</v>
      </c>
      <c r="D155" s="8">
        <f>D156</f>
        <v>13.2</v>
      </c>
      <c r="E155" s="2"/>
    </row>
    <row r="156" spans="1:5" ht="25.5" hidden="1" outlineLevel="6" x14ac:dyDescent="0.25">
      <c r="A156" s="15" t="s">
        <v>57</v>
      </c>
      <c r="B156" s="17" t="s">
        <v>290</v>
      </c>
      <c r="C156" s="8">
        <f>'№ 5ведомственная'!F128</f>
        <v>10</v>
      </c>
      <c r="D156" s="8">
        <f>'№ 5ведомственная'!G128</f>
        <v>13.2</v>
      </c>
      <c r="E156" s="2"/>
    </row>
    <row r="157" spans="1:5" ht="38.25" hidden="1" outlineLevel="4" x14ac:dyDescent="0.25">
      <c r="A157" s="15" t="s">
        <v>57</v>
      </c>
      <c r="B157" s="17" t="s">
        <v>350</v>
      </c>
      <c r="C157" s="8" t="e">
        <f t="shared" ref="C157:D158" si="19">C158</f>
        <v>#REF!</v>
      </c>
      <c r="D157" s="8" t="e">
        <f t="shared" si="19"/>
        <v>#REF!</v>
      </c>
      <c r="E157" s="2"/>
    </row>
    <row r="158" spans="1:5" ht="25.5" hidden="1" outlineLevel="5" x14ac:dyDescent="0.25">
      <c r="A158" s="15" t="s">
        <v>57</v>
      </c>
      <c r="B158" s="17" t="s">
        <v>351</v>
      </c>
      <c r="C158" s="8" t="e">
        <f t="shared" si="19"/>
        <v>#REF!</v>
      </c>
      <c r="D158" s="8" t="e">
        <f t="shared" si="19"/>
        <v>#REF!</v>
      </c>
      <c r="E158" s="2"/>
    </row>
    <row r="159" spans="1:5" ht="25.5" hidden="1" outlineLevel="6" x14ac:dyDescent="0.25">
      <c r="A159" s="15" t="s">
        <v>57</v>
      </c>
      <c r="B159" s="17" t="s">
        <v>290</v>
      </c>
      <c r="C159" s="8" t="e">
        <f>'№ 5ведомственная'!#REF!</f>
        <v>#REF!</v>
      </c>
      <c r="D159" s="8" t="e">
        <f>'№ 5ведомственная'!#REF!</f>
        <v>#REF!</v>
      </c>
      <c r="E159" s="2"/>
    </row>
    <row r="160" spans="1:5" ht="25.5" outlineLevel="6" x14ac:dyDescent="0.25">
      <c r="A160" s="16" t="s">
        <v>572</v>
      </c>
      <c r="B160" s="17" t="s">
        <v>577</v>
      </c>
      <c r="C160" s="8">
        <f>'№ 5ведомственная'!F129</f>
        <v>245</v>
      </c>
      <c r="D160" s="8">
        <f>'№ 5ведомственная'!G129</f>
        <v>244.3</v>
      </c>
      <c r="E160" s="2"/>
    </row>
    <row r="161" spans="1:5" s="26" customFormat="1" x14ac:dyDescent="0.25">
      <c r="A161" s="19" t="s">
        <v>63</v>
      </c>
      <c r="B161" s="20" t="s">
        <v>237</v>
      </c>
      <c r="C161" s="7">
        <f>C175+C176+C182+C213</f>
        <v>158088.20000000001</v>
      </c>
      <c r="D161" s="7">
        <f>D175+D176+D182+D213</f>
        <v>135114.79999999999</v>
      </c>
      <c r="E161" s="4"/>
    </row>
    <row r="162" spans="1:5" ht="38.25" hidden="1" outlineLevel="2" x14ac:dyDescent="0.25">
      <c r="A162" s="15" t="s">
        <v>143</v>
      </c>
      <c r="B162" s="17" t="s">
        <v>272</v>
      </c>
      <c r="C162" s="8" t="e">
        <f>C163</f>
        <v>#REF!</v>
      </c>
      <c r="D162" s="8" t="e">
        <f>D163</f>
        <v>#REF!</v>
      </c>
      <c r="E162" s="2"/>
    </row>
    <row r="163" spans="1:5" ht="25.5" hidden="1" outlineLevel="3" x14ac:dyDescent="0.25">
      <c r="A163" s="15" t="s">
        <v>143</v>
      </c>
      <c r="B163" s="17" t="s">
        <v>427</v>
      </c>
      <c r="C163" s="8" t="e">
        <f>C164+C167</f>
        <v>#REF!</v>
      </c>
      <c r="D163" s="8" t="e">
        <f>D164+D167</f>
        <v>#REF!</v>
      </c>
      <c r="E163" s="2"/>
    </row>
    <row r="164" spans="1:5" ht="38.25" hidden="1" outlineLevel="4" x14ac:dyDescent="0.25">
      <c r="A164" s="15" t="s">
        <v>143</v>
      </c>
      <c r="B164" s="17" t="s">
        <v>467</v>
      </c>
      <c r="C164" s="8" t="e">
        <f t="shared" ref="C164:D165" si="20">C165</f>
        <v>#REF!</v>
      </c>
      <c r="D164" s="8" t="e">
        <f t="shared" si="20"/>
        <v>#REF!</v>
      </c>
      <c r="E164" s="2"/>
    </row>
    <row r="165" spans="1:5" ht="25.5" hidden="1" outlineLevel="5" x14ac:dyDescent="0.25">
      <c r="A165" s="15" t="s">
        <v>143</v>
      </c>
      <c r="B165" s="17" t="s">
        <v>468</v>
      </c>
      <c r="C165" s="8" t="e">
        <f t="shared" si="20"/>
        <v>#REF!</v>
      </c>
      <c r="D165" s="8" t="e">
        <f t="shared" si="20"/>
        <v>#REF!</v>
      </c>
      <c r="E165" s="2"/>
    </row>
    <row r="166" spans="1:5" ht="51" hidden="1" outlineLevel="6" x14ac:dyDescent="0.25">
      <c r="A166" s="15" t="s">
        <v>143</v>
      </c>
      <c r="B166" s="17" t="s">
        <v>289</v>
      </c>
      <c r="C166" s="8" t="e">
        <f>'№ 5ведомственная'!#REF!</f>
        <v>#REF!</v>
      </c>
      <c r="D166" s="8" t="e">
        <f>'№ 5ведомственная'!#REF!</f>
        <v>#REF!</v>
      </c>
      <c r="E166" s="2"/>
    </row>
    <row r="167" spans="1:5" ht="25.5" hidden="1" outlineLevel="4" x14ac:dyDescent="0.25">
      <c r="A167" s="15" t="s">
        <v>143</v>
      </c>
      <c r="B167" s="17" t="s">
        <v>428</v>
      </c>
      <c r="C167" s="8" t="e">
        <f t="shared" ref="C167:D168" si="21">C168</f>
        <v>#REF!</v>
      </c>
      <c r="D167" s="8" t="e">
        <f t="shared" si="21"/>
        <v>#REF!</v>
      </c>
      <c r="E167" s="2"/>
    </row>
    <row r="168" spans="1:5" ht="25.5" hidden="1" outlineLevel="5" x14ac:dyDescent="0.25">
      <c r="A168" s="15" t="s">
        <v>143</v>
      </c>
      <c r="B168" s="17" t="s">
        <v>429</v>
      </c>
      <c r="C168" s="8" t="e">
        <f t="shared" si="21"/>
        <v>#REF!</v>
      </c>
      <c r="D168" s="8" t="e">
        <f t="shared" si="21"/>
        <v>#REF!</v>
      </c>
      <c r="E168" s="2"/>
    </row>
    <row r="169" spans="1:5" ht="25.5" hidden="1" outlineLevel="6" x14ac:dyDescent="0.25">
      <c r="A169" s="15" t="s">
        <v>143</v>
      </c>
      <c r="B169" s="17" t="s">
        <v>316</v>
      </c>
      <c r="C169" s="8" t="e">
        <f>'№ 5ведомственная'!#REF!</f>
        <v>#REF!</v>
      </c>
      <c r="D169" s="8" t="e">
        <f>'№ 5ведомственная'!#REF!</f>
        <v>#REF!</v>
      </c>
      <c r="E169" s="2"/>
    </row>
    <row r="170" spans="1:5" ht="51" hidden="1" outlineLevel="2" x14ac:dyDescent="0.25">
      <c r="A170" s="15" t="s">
        <v>64</v>
      </c>
      <c r="B170" s="17" t="s">
        <v>256</v>
      </c>
      <c r="C170" s="8" t="e">
        <f>C171</f>
        <v>#REF!</v>
      </c>
      <c r="D170" s="8" t="e">
        <f t="shared" ref="D170:D173" si="22">D171</f>
        <v>#REF!</v>
      </c>
      <c r="E170" s="2"/>
    </row>
    <row r="171" spans="1:5" ht="25.5" hidden="1" outlineLevel="3" x14ac:dyDescent="0.25">
      <c r="A171" s="15" t="s">
        <v>64</v>
      </c>
      <c r="B171" s="17" t="s">
        <v>352</v>
      </c>
      <c r="C171" s="8" t="e">
        <f>C172</f>
        <v>#REF!</v>
      </c>
      <c r="D171" s="8" t="e">
        <f t="shared" si="22"/>
        <v>#REF!</v>
      </c>
      <c r="E171" s="2"/>
    </row>
    <row r="172" spans="1:5" hidden="1" outlineLevel="4" x14ac:dyDescent="0.25">
      <c r="A172" s="15" t="s">
        <v>64</v>
      </c>
      <c r="B172" s="17" t="s">
        <v>353</v>
      </c>
      <c r="C172" s="8" t="e">
        <f>C173</f>
        <v>#REF!</v>
      </c>
      <c r="D172" s="8" t="e">
        <f t="shared" si="22"/>
        <v>#REF!</v>
      </c>
      <c r="E172" s="2"/>
    </row>
    <row r="173" spans="1:5" ht="63.75" hidden="1" outlineLevel="5" x14ac:dyDescent="0.25">
      <c r="A173" s="15" t="s">
        <v>64</v>
      </c>
      <c r="B173" s="17" t="s">
        <v>354</v>
      </c>
      <c r="C173" s="8" t="e">
        <f>C174</f>
        <v>#REF!</v>
      </c>
      <c r="D173" s="8" t="e">
        <f t="shared" si="22"/>
        <v>#REF!</v>
      </c>
      <c r="E173" s="2"/>
    </row>
    <row r="174" spans="1:5" ht="25.5" hidden="1" outlineLevel="6" x14ac:dyDescent="0.25">
      <c r="A174" s="15" t="s">
        <v>64</v>
      </c>
      <c r="B174" s="17" t="s">
        <v>290</v>
      </c>
      <c r="C174" s="8" t="e">
        <f>'№ 5ведомственная'!#REF!</f>
        <v>#REF!</v>
      </c>
      <c r="D174" s="8" t="e">
        <f>'№ 5ведомственная'!#REF!</f>
        <v>#REF!</v>
      </c>
      <c r="E174" s="2"/>
    </row>
    <row r="175" spans="1:5" outlineLevel="6" x14ac:dyDescent="0.25">
      <c r="A175" s="16" t="s">
        <v>64</v>
      </c>
      <c r="B175" s="17" t="s">
        <v>873</v>
      </c>
      <c r="C175" s="8">
        <f>'№ 5ведомственная'!F144</f>
        <v>2120</v>
      </c>
      <c r="D175" s="8">
        <f>'№ 5ведомственная'!G144</f>
        <v>452.4</v>
      </c>
      <c r="E175" s="2"/>
    </row>
    <row r="176" spans="1:5" outlineLevel="1" x14ac:dyDescent="0.25">
      <c r="A176" s="15" t="s">
        <v>68</v>
      </c>
      <c r="B176" s="17" t="s">
        <v>257</v>
      </c>
      <c r="C176" s="8">
        <f>'№ 5ведомственная'!F150</f>
        <v>16485.599999999999</v>
      </c>
      <c r="D176" s="8">
        <f>'№ 5ведомственная'!G150</f>
        <v>10576.9</v>
      </c>
      <c r="E176" s="2"/>
    </row>
    <row r="177" spans="1:5" ht="51" hidden="1" outlineLevel="2" x14ac:dyDescent="0.25">
      <c r="A177" s="15" t="s">
        <v>68</v>
      </c>
      <c r="B177" s="17" t="s">
        <v>256</v>
      </c>
      <c r="C177" s="8" t="e">
        <f>C178</f>
        <v>#REF!</v>
      </c>
      <c r="D177" s="8" t="e">
        <f t="shared" ref="D177:D180" si="23">D178</f>
        <v>#REF!</v>
      </c>
      <c r="E177" s="2"/>
    </row>
    <row r="178" spans="1:5" hidden="1" outlineLevel="3" x14ac:dyDescent="0.25">
      <c r="A178" s="15" t="s">
        <v>68</v>
      </c>
      <c r="B178" s="17" t="s">
        <v>355</v>
      </c>
      <c r="C178" s="8" t="e">
        <f>C179</f>
        <v>#REF!</v>
      </c>
      <c r="D178" s="8" t="e">
        <f t="shared" si="23"/>
        <v>#REF!</v>
      </c>
      <c r="E178" s="2"/>
    </row>
    <row r="179" spans="1:5" hidden="1" outlineLevel="4" x14ac:dyDescent="0.25">
      <c r="A179" s="15" t="s">
        <v>68</v>
      </c>
      <c r="B179" s="17" t="s">
        <v>356</v>
      </c>
      <c r="C179" s="8" t="e">
        <f>C180</f>
        <v>#REF!</v>
      </c>
      <c r="D179" s="8" t="e">
        <f t="shared" si="23"/>
        <v>#REF!</v>
      </c>
      <c r="E179" s="2"/>
    </row>
    <row r="180" spans="1:5" ht="38.25" hidden="1" outlineLevel="5" x14ac:dyDescent="0.25">
      <c r="A180" s="15" t="s">
        <v>68</v>
      </c>
      <c r="B180" s="17" t="s">
        <v>357</v>
      </c>
      <c r="C180" s="8" t="e">
        <f>C181</f>
        <v>#REF!</v>
      </c>
      <c r="D180" s="8" t="e">
        <f t="shared" si="23"/>
        <v>#REF!</v>
      </c>
      <c r="E180" s="2"/>
    </row>
    <row r="181" spans="1:5" ht="25.5" hidden="1" outlineLevel="6" x14ac:dyDescent="0.25">
      <c r="A181" s="15" t="s">
        <v>68</v>
      </c>
      <c r="B181" s="17" t="s">
        <v>290</v>
      </c>
      <c r="C181" s="8" t="e">
        <f>'№ 5ведомственная'!#REF!</f>
        <v>#REF!</v>
      </c>
      <c r="D181" s="8" t="e">
        <f>'№ 5ведомственная'!#REF!</f>
        <v>#REF!</v>
      </c>
      <c r="E181" s="2"/>
    </row>
    <row r="182" spans="1:5" outlineLevel="1" collapsed="1" x14ac:dyDescent="0.25">
      <c r="A182" s="15" t="s">
        <v>72</v>
      </c>
      <c r="B182" s="17" t="s">
        <v>258</v>
      </c>
      <c r="C182" s="8">
        <f>'№ 5ведомственная'!F160</f>
        <v>139389.4</v>
      </c>
      <c r="D182" s="8">
        <f>'№ 5ведомственная'!G160</f>
        <v>124009.9</v>
      </c>
      <c r="E182" s="2"/>
    </row>
    <row r="183" spans="1:5" ht="51" hidden="1" outlineLevel="2" x14ac:dyDescent="0.25">
      <c r="A183" s="15" t="s">
        <v>72</v>
      </c>
      <c r="B183" s="17" t="s">
        <v>256</v>
      </c>
      <c r="C183" s="8" t="e">
        <f>C184+C200+C209</f>
        <v>#REF!</v>
      </c>
      <c r="D183" s="8" t="e">
        <f>D184+D200+D209</f>
        <v>#REF!</v>
      </c>
      <c r="E183" s="2"/>
    </row>
    <row r="184" spans="1:5" hidden="1" outlineLevel="3" x14ac:dyDescent="0.25">
      <c r="A184" s="15" t="s">
        <v>72</v>
      </c>
      <c r="B184" s="17" t="s">
        <v>355</v>
      </c>
      <c r="C184" s="8" t="e">
        <f>C185+C194+C197</f>
        <v>#REF!</v>
      </c>
      <c r="D184" s="8" t="e">
        <f>D185+D194+D197</f>
        <v>#REF!</v>
      </c>
      <c r="E184" s="2"/>
    </row>
    <row r="185" spans="1:5" ht="25.5" hidden="1" outlineLevel="4" x14ac:dyDescent="0.25">
      <c r="A185" s="15" t="s">
        <v>72</v>
      </c>
      <c r="B185" s="17" t="s">
        <v>358</v>
      </c>
      <c r="C185" s="8">
        <f>C186+C188+C190+C192</f>
        <v>54487.7</v>
      </c>
      <c r="D185" s="8">
        <f>D186+D188+D190+D192</f>
        <v>53609.5</v>
      </c>
      <c r="E185" s="2"/>
    </row>
    <row r="186" spans="1:5" ht="63.75" hidden="1" outlineLevel="5" x14ac:dyDescent="0.25">
      <c r="A186" s="15" t="s">
        <v>72</v>
      </c>
      <c r="B186" s="17" t="s">
        <v>359</v>
      </c>
      <c r="C186" s="8">
        <f>C187</f>
        <v>21198.2</v>
      </c>
      <c r="D186" s="8">
        <f>D187</f>
        <v>21198.2</v>
      </c>
      <c r="E186" s="2"/>
    </row>
    <row r="187" spans="1:5" ht="25.5" hidden="1" outlineLevel="6" x14ac:dyDescent="0.25">
      <c r="A187" s="15" t="s">
        <v>72</v>
      </c>
      <c r="B187" s="17" t="s">
        <v>290</v>
      </c>
      <c r="C187" s="8">
        <f>'№ 5ведомственная'!F165</f>
        <v>21198.2</v>
      </c>
      <c r="D187" s="8">
        <f>'№ 5ведомственная'!G165</f>
        <v>21198.2</v>
      </c>
      <c r="E187" s="2"/>
    </row>
    <row r="188" spans="1:5" ht="25.5" hidden="1" outlineLevel="5" x14ac:dyDescent="0.25">
      <c r="A188" s="15" t="s">
        <v>72</v>
      </c>
      <c r="B188" s="17" t="s">
        <v>360</v>
      </c>
      <c r="C188" s="8">
        <f>C189</f>
        <v>9710</v>
      </c>
      <c r="D188" s="8">
        <f>D189</f>
        <v>9710</v>
      </c>
      <c r="E188" s="2"/>
    </row>
    <row r="189" spans="1:5" ht="25.5" hidden="1" outlineLevel="6" x14ac:dyDescent="0.25">
      <c r="A189" s="15" t="s">
        <v>72</v>
      </c>
      <c r="B189" s="17" t="s">
        <v>316</v>
      </c>
      <c r="C189" s="8">
        <f>'№ 5ведомственная'!F167</f>
        <v>9710</v>
      </c>
      <c r="D189" s="8">
        <f>'№ 5ведомственная'!G167</f>
        <v>9710</v>
      </c>
      <c r="E189" s="2"/>
    </row>
    <row r="190" spans="1:5" ht="25.5" hidden="1" outlineLevel="5" x14ac:dyDescent="0.25">
      <c r="A190" s="15" t="s">
        <v>72</v>
      </c>
      <c r="B190" s="17" t="s">
        <v>361</v>
      </c>
      <c r="C190" s="8">
        <f>C191</f>
        <v>10516.3</v>
      </c>
      <c r="D190" s="8">
        <f>D191</f>
        <v>9840</v>
      </c>
      <c r="E190" s="2"/>
    </row>
    <row r="191" spans="1:5" ht="25.5" hidden="1" outlineLevel="6" x14ac:dyDescent="0.25">
      <c r="A191" s="15" t="s">
        <v>72</v>
      </c>
      <c r="B191" s="17" t="s">
        <v>290</v>
      </c>
      <c r="C191" s="8">
        <f>'№ 5ведомственная'!F169</f>
        <v>10516.3</v>
      </c>
      <c r="D191" s="8">
        <f>'№ 5ведомственная'!G169</f>
        <v>9840</v>
      </c>
      <c r="E191" s="2"/>
    </row>
    <row r="192" spans="1:5" ht="51" hidden="1" outlineLevel="5" x14ac:dyDescent="0.25">
      <c r="A192" s="15" t="s">
        <v>72</v>
      </c>
      <c r="B192" s="17" t="s">
        <v>362</v>
      </c>
      <c r="C192" s="8">
        <f>C193</f>
        <v>13063.2</v>
      </c>
      <c r="D192" s="8">
        <f>D193</f>
        <v>12861.3</v>
      </c>
      <c r="E192" s="2"/>
    </row>
    <row r="193" spans="1:5" ht="25.5" hidden="1" outlineLevel="6" x14ac:dyDescent="0.25">
      <c r="A193" s="15" t="s">
        <v>72</v>
      </c>
      <c r="B193" s="17" t="s">
        <v>290</v>
      </c>
      <c r="C193" s="8">
        <f>'№ 5ведомственная'!F171</f>
        <v>13063.2</v>
      </c>
      <c r="D193" s="8">
        <f>'№ 5ведомственная'!G171</f>
        <v>12861.3</v>
      </c>
      <c r="E193" s="2"/>
    </row>
    <row r="194" spans="1:5" ht="25.5" hidden="1" outlineLevel="4" x14ac:dyDescent="0.25">
      <c r="A194" s="15" t="s">
        <v>72</v>
      </c>
      <c r="B194" s="17" t="s">
        <v>363</v>
      </c>
      <c r="C194" s="8" t="e">
        <f>C196</f>
        <v>#REF!</v>
      </c>
      <c r="D194" s="8" t="e">
        <f>D196</f>
        <v>#REF!</v>
      </c>
      <c r="E194" s="2"/>
    </row>
    <row r="195" spans="1:5" ht="25.5" hidden="1" outlineLevel="5" x14ac:dyDescent="0.25">
      <c r="A195" s="15" t="s">
        <v>72</v>
      </c>
      <c r="B195" s="17" t="s">
        <v>517</v>
      </c>
      <c r="C195" s="8" t="e">
        <f>C196</f>
        <v>#REF!</v>
      </c>
      <c r="D195" s="8" t="e">
        <f>D196</f>
        <v>#REF!</v>
      </c>
      <c r="E195" s="2"/>
    </row>
    <row r="196" spans="1:5" ht="25.5" hidden="1" outlineLevel="6" x14ac:dyDescent="0.25">
      <c r="A196" s="15" t="s">
        <v>72</v>
      </c>
      <c r="B196" s="17" t="s">
        <v>290</v>
      </c>
      <c r="C196" s="8" t="e">
        <f>'№ 5ведомственная'!#REF!</f>
        <v>#REF!</v>
      </c>
      <c r="D196" s="8" t="e">
        <f>'№ 5ведомственная'!#REF!</f>
        <v>#REF!</v>
      </c>
      <c r="E196" s="2"/>
    </row>
    <row r="197" spans="1:5" hidden="1" outlineLevel="4" x14ac:dyDescent="0.25">
      <c r="A197" s="15" t="s">
        <v>72</v>
      </c>
      <c r="B197" s="17" t="s">
        <v>364</v>
      </c>
      <c r="C197" s="8">
        <f t="shared" ref="C197:D198" si="24">C198</f>
        <v>769.5</v>
      </c>
      <c r="D197" s="8">
        <f t="shared" si="24"/>
        <v>769.4</v>
      </c>
      <c r="E197" s="2"/>
    </row>
    <row r="198" spans="1:5" hidden="1" outlineLevel="5" x14ac:dyDescent="0.25">
      <c r="A198" s="15" t="s">
        <v>72</v>
      </c>
      <c r="B198" s="17" t="s">
        <v>365</v>
      </c>
      <c r="C198" s="8">
        <f t="shared" si="24"/>
        <v>769.5</v>
      </c>
      <c r="D198" s="8">
        <f t="shared" si="24"/>
        <v>769.4</v>
      </c>
      <c r="E198" s="2"/>
    </row>
    <row r="199" spans="1:5" ht="25.5" hidden="1" outlineLevel="6" x14ac:dyDescent="0.25">
      <c r="A199" s="15" t="s">
        <v>72</v>
      </c>
      <c r="B199" s="17" t="s">
        <v>290</v>
      </c>
      <c r="C199" s="8">
        <f>'№ 5ведомственная'!F191</f>
        <v>769.5</v>
      </c>
      <c r="D199" s="8">
        <f>'№ 5ведомственная'!G191</f>
        <v>769.4</v>
      </c>
      <c r="E199" s="2"/>
    </row>
    <row r="200" spans="1:5" hidden="1" outlineLevel="3" x14ac:dyDescent="0.25">
      <c r="A200" s="15" t="s">
        <v>72</v>
      </c>
      <c r="B200" s="17" t="s">
        <v>366</v>
      </c>
      <c r="C200" s="8" t="e">
        <f>C201+C206</f>
        <v>#REF!</v>
      </c>
      <c r="D200" s="8" t="e">
        <f>D201+D206</f>
        <v>#REF!</v>
      </c>
      <c r="E200" s="2"/>
    </row>
    <row r="201" spans="1:5" ht="38.25" hidden="1" outlineLevel="4" x14ac:dyDescent="0.25">
      <c r="A201" s="15" t="s">
        <v>72</v>
      </c>
      <c r="B201" s="17" t="s">
        <v>367</v>
      </c>
      <c r="C201" s="8" t="e">
        <f>C202+C204</f>
        <v>#REF!</v>
      </c>
      <c r="D201" s="8" t="e">
        <f>D202+D204</f>
        <v>#REF!</v>
      </c>
      <c r="E201" s="2"/>
    </row>
    <row r="202" spans="1:5" ht="25.5" hidden="1" outlineLevel="5" x14ac:dyDescent="0.25">
      <c r="A202" s="15" t="s">
        <v>72</v>
      </c>
      <c r="B202" s="17" t="s">
        <v>368</v>
      </c>
      <c r="C202" s="8" t="e">
        <f>C203</f>
        <v>#REF!</v>
      </c>
      <c r="D202" s="8" t="e">
        <f>D203</f>
        <v>#REF!</v>
      </c>
      <c r="E202" s="2"/>
    </row>
    <row r="203" spans="1:5" ht="25.5" hidden="1" outlineLevel="6" x14ac:dyDescent="0.25">
      <c r="A203" s="15" t="s">
        <v>72</v>
      </c>
      <c r="B203" s="17" t="s">
        <v>290</v>
      </c>
      <c r="C203" s="8" t="e">
        <f>'№ 5ведомственная'!#REF!</f>
        <v>#REF!</v>
      </c>
      <c r="D203" s="8" t="e">
        <f>'№ 5ведомственная'!#REF!</f>
        <v>#REF!</v>
      </c>
      <c r="E203" s="2"/>
    </row>
    <row r="204" spans="1:5" ht="38.25" hidden="1" outlineLevel="5" x14ac:dyDescent="0.25">
      <c r="A204" s="15" t="s">
        <v>72</v>
      </c>
      <c r="B204" s="17" t="s">
        <v>524</v>
      </c>
      <c r="C204" s="8" t="e">
        <f>C205</f>
        <v>#REF!</v>
      </c>
      <c r="D204" s="8" t="e">
        <f>D205</f>
        <v>#REF!</v>
      </c>
      <c r="E204" s="2"/>
    </row>
    <row r="205" spans="1:5" ht="25.5" hidden="1" outlineLevel="6" x14ac:dyDescent="0.25">
      <c r="A205" s="15" t="s">
        <v>72</v>
      </c>
      <c r="B205" s="17" t="s">
        <v>290</v>
      </c>
      <c r="C205" s="8" t="e">
        <f>'№ 5ведомственная'!#REF!</f>
        <v>#REF!</v>
      </c>
      <c r="D205" s="8" t="e">
        <f>'№ 5ведомственная'!#REF!</f>
        <v>#REF!</v>
      </c>
      <c r="E205" s="2"/>
    </row>
    <row r="206" spans="1:5" ht="25.5" hidden="1" outlineLevel="4" x14ac:dyDescent="0.25">
      <c r="A206" s="15" t="s">
        <v>72</v>
      </c>
      <c r="B206" s="17" t="s">
        <v>370</v>
      </c>
      <c r="C206" s="8">
        <f t="shared" ref="C206:D207" si="25">C207</f>
        <v>821.6</v>
      </c>
      <c r="D206" s="8">
        <f t="shared" si="25"/>
        <v>784.6</v>
      </c>
      <c r="E206" s="2"/>
    </row>
    <row r="207" spans="1:5" ht="38.25" hidden="1" outlineLevel="5" x14ac:dyDescent="0.25">
      <c r="A207" s="15" t="s">
        <v>72</v>
      </c>
      <c r="B207" s="17" t="s">
        <v>369</v>
      </c>
      <c r="C207" s="8">
        <f t="shared" si="25"/>
        <v>821.6</v>
      </c>
      <c r="D207" s="8">
        <f t="shared" si="25"/>
        <v>784.6</v>
      </c>
      <c r="E207" s="2"/>
    </row>
    <row r="208" spans="1:5" ht="25.5" hidden="1" outlineLevel="6" x14ac:dyDescent="0.25">
      <c r="A208" s="15" t="s">
        <v>72</v>
      </c>
      <c r="B208" s="17" t="s">
        <v>290</v>
      </c>
      <c r="C208" s="8">
        <f>'№ 5ведомственная'!F197</f>
        <v>821.6</v>
      </c>
      <c r="D208" s="8">
        <f>'№ 5ведомственная'!G197</f>
        <v>784.6</v>
      </c>
      <c r="E208" s="2"/>
    </row>
    <row r="209" spans="1:5" ht="25.5" hidden="1" outlineLevel="3" x14ac:dyDescent="0.25">
      <c r="A209" s="15" t="s">
        <v>72</v>
      </c>
      <c r="B209" s="17" t="s">
        <v>352</v>
      </c>
      <c r="C209" s="8" t="e">
        <f>C210</f>
        <v>#REF!</v>
      </c>
      <c r="D209" s="8" t="e">
        <f t="shared" ref="D209:D211" si="26">D210</f>
        <v>#REF!</v>
      </c>
      <c r="E209" s="2"/>
    </row>
    <row r="210" spans="1:5" ht="25.5" hidden="1" outlineLevel="4" x14ac:dyDescent="0.25">
      <c r="A210" s="15" t="s">
        <v>72</v>
      </c>
      <c r="B210" s="17" t="s">
        <v>371</v>
      </c>
      <c r="C210" s="8" t="e">
        <f>C211</f>
        <v>#REF!</v>
      </c>
      <c r="D210" s="8" t="e">
        <f t="shared" si="26"/>
        <v>#REF!</v>
      </c>
      <c r="E210" s="2"/>
    </row>
    <row r="211" spans="1:5" ht="63.75" hidden="1" outlineLevel="5" x14ac:dyDescent="0.25">
      <c r="A211" s="15" t="s">
        <v>72</v>
      </c>
      <c r="B211" s="17" t="s">
        <v>372</v>
      </c>
      <c r="C211" s="8" t="e">
        <f>C212</f>
        <v>#REF!</v>
      </c>
      <c r="D211" s="8" t="e">
        <f t="shared" si="26"/>
        <v>#REF!</v>
      </c>
      <c r="E211" s="2"/>
    </row>
    <row r="212" spans="1:5" ht="25.5" hidden="1" outlineLevel="6" x14ac:dyDescent="0.25">
      <c r="A212" s="15" t="s">
        <v>72</v>
      </c>
      <c r="B212" s="17" t="s">
        <v>290</v>
      </c>
      <c r="C212" s="8" t="e">
        <f>'№ 5ведомственная'!#REF!</f>
        <v>#REF!</v>
      </c>
      <c r="D212" s="8" t="e">
        <f>'№ 5ведомственная'!#REF!</f>
        <v>#REF!</v>
      </c>
      <c r="E212" s="2"/>
    </row>
    <row r="213" spans="1:5" outlineLevel="1" collapsed="1" x14ac:dyDescent="0.25">
      <c r="A213" s="15" t="s">
        <v>86</v>
      </c>
      <c r="B213" s="17" t="s">
        <v>259</v>
      </c>
      <c r="C213" s="8">
        <f>'№ 5ведомственная'!F203</f>
        <v>93.2</v>
      </c>
      <c r="D213" s="8">
        <f>'№ 5ведомственная'!G203</f>
        <v>75.599999999999994</v>
      </c>
      <c r="E213" s="2"/>
    </row>
    <row r="214" spans="1:5" ht="38.25" hidden="1" outlineLevel="2" x14ac:dyDescent="0.25">
      <c r="A214" s="15" t="s">
        <v>86</v>
      </c>
      <c r="B214" s="17" t="s">
        <v>252</v>
      </c>
      <c r="C214" s="8" t="e">
        <f t="shared" ref="C214:D215" si="27">C215</f>
        <v>#REF!</v>
      </c>
      <c r="D214" s="8" t="e">
        <f t="shared" si="27"/>
        <v>#REF!</v>
      </c>
      <c r="E214" s="2"/>
    </row>
    <row r="215" spans="1:5" ht="25.5" hidden="1" outlineLevel="3" x14ac:dyDescent="0.25">
      <c r="A215" s="15" t="s">
        <v>86</v>
      </c>
      <c r="B215" s="17" t="s">
        <v>311</v>
      </c>
      <c r="C215" s="8" t="e">
        <f t="shared" si="27"/>
        <v>#REF!</v>
      </c>
      <c r="D215" s="8" t="e">
        <f t="shared" si="27"/>
        <v>#REF!</v>
      </c>
      <c r="E215" s="2"/>
    </row>
    <row r="216" spans="1:5" ht="38.25" hidden="1" outlineLevel="4" x14ac:dyDescent="0.25">
      <c r="A216" s="15" t="s">
        <v>86</v>
      </c>
      <c r="B216" s="17" t="s">
        <v>312</v>
      </c>
      <c r="C216" s="8" t="e">
        <f>C217+C219</f>
        <v>#REF!</v>
      </c>
      <c r="D216" s="8" t="e">
        <f>D217+D219</f>
        <v>#REF!</v>
      </c>
      <c r="E216" s="2"/>
    </row>
    <row r="217" spans="1:5" hidden="1" outlineLevel="5" x14ac:dyDescent="0.25">
      <c r="A217" s="15" t="s">
        <v>86</v>
      </c>
      <c r="B217" s="17" t="s">
        <v>373</v>
      </c>
      <c r="C217" s="8">
        <f>C218</f>
        <v>93.2</v>
      </c>
      <c r="D217" s="8">
        <f>D218</f>
        <v>75.599999999999994</v>
      </c>
      <c r="E217" s="2"/>
    </row>
    <row r="218" spans="1:5" ht="25.5" hidden="1" outlineLevel="6" x14ac:dyDescent="0.25">
      <c r="A218" s="15" t="s">
        <v>86</v>
      </c>
      <c r="B218" s="17" t="s">
        <v>290</v>
      </c>
      <c r="C218" s="8">
        <f>'№ 5ведомственная'!F208</f>
        <v>93.2</v>
      </c>
      <c r="D218" s="8">
        <f>'№ 5ведомственная'!G208</f>
        <v>75.599999999999994</v>
      </c>
      <c r="E218" s="2"/>
    </row>
    <row r="219" spans="1:5" ht="25.5" hidden="1" outlineLevel="5" x14ac:dyDescent="0.25">
      <c r="A219" s="15" t="s">
        <v>86</v>
      </c>
      <c r="B219" s="17" t="s">
        <v>374</v>
      </c>
      <c r="C219" s="8" t="e">
        <f>C220</f>
        <v>#REF!</v>
      </c>
      <c r="D219" s="8" t="e">
        <f>D220</f>
        <v>#REF!</v>
      </c>
      <c r="E219" s="2"/>
    </row>
    <row r="220" spans="1:5" ht="25.5" hidden="1" outlineLevel="6" x14ac:dyDescent="0.25">
      <c r="A220" s="15" t="s">
        <v>86</v>
      </c>
      <c r="B220" s="17" t="s">
        <v>290</v>
      </c>
      <c r="C220" s="8" t="e">
        <f>'№ 5ведомственная'!#REF!</f>
        <v>#REF!</v>
      </c>
      <c r="D220" s="8" t="e">
        <f>'№ 5ведомственная'!#REF!</f>
        <v>#REF!</v>
      </c>
      <c r="E220" s="2"/>
    </row>
    <row r="221" spans="1:5" ht="25.5" hidden="1" outlineLevel="2" x14ac:dyDescent="0.25">
      <c r="A221" s="15" t="s">
        <v>86</v>
      </c>
      <c r="B221" s="17" t="s">
        <v>282</v>
      </c>
      <c r="C221" s="8" t="e">
        <f t="shared" ref="C221:D222" si="28">C222</f>
        <v>#REF!</v>
      </c>
      <c r="D221" s="8" t="e">
        <f t="shared" si="28"/>
        <v>#REF!</v>
      </c>
      <c r="E221" s="2"/>
    </row>
    <row r="222" spans="1:5" hidden="1" outlineLevel="3" x14ac:dyDescent="0.25">
      <c r="A222" s="15" t="s">
        <v>86</v>
      </c>
      <c r="B222" s="17" t="s">
        <v>469</v>
      </c>
      <c r="C222" s="8" t="e">
        <f t="shared" si="28"/>
        <v>#REF!</v>
      </c>
      <c r="D222" s="8" t="e">
        <f t="shared" si="28"/>
        <v>#REF!</v>
      </c>
      <c r="E222" s="2"/>
    </row>
    <row r="223" spans="1:5" ht="38.25" hidden="1" outlineLevel="4" x14ac:dyDescent="0.25">
      <c r="A223" s="15" t="s">
        <v>86</v>
      </c>
      <c r="B223" s="17" t="s">
        <v>470</v>
      </c>
      <c r="C223" s="8" t="e">
        <f>C224+C226</f>
        <v>#REF!</v>
      </c>
      <c r="D223" s="8" t="e">
        <f>D224+D226</f>
        <v>#REF!</v>
      </c>
      <c r="E223" s="2"/>
    </row>
    <row r="224" spans="1:5" ht="25.5" hidden="1" outlineLevel="5" x14ac:dyDescent="0.25">
      <c r="A224" s="15" t="s">
        <v>86</v>
      </c>
      <c r="B224" s="17" t="s">
        <v>471</v>
      </c>
      <c r="C224" s="8" t="e">
        <f>C225</f>
        <v>#REF!</v>
      </c>
      <c r="D224" s="8" t="e">
        <f>D225</f>
        <v>#REF!</v>
      </c>
      <c r="E224" s="2"/>
    </row>
    <row r="225" spans="1:5" ht="25.5" hidden="1" outlineLevel="6" x14ac:dyDescent="0.25">
      <c r="A225" s="15" t="s">
        <v>86</v>
      </c>
      <c r="B225" s="17" t="s">
        <v>290</v>
      </c>
      <c r="C225" s="8" t="e">
        <f>'№ 5ведомственная'!#REF!</f>
        <v>#REF!</v>
      </c>
      <c r="D225" s="8" t="e">
        <f>'№ 5ведомственная'!#REF!</f>
        <v>#REF!</v>
      </c>
      <c r="E225" s="2"/>
    </row>
    <row r="226" spans="1:5" hidden="1" outlineLevel="5" x14ac:dyDescent="0.25">
      <c r="A226" s="15" t="s">
        <v>86</v>
      </c>
      <c r="B226" s="17" t="s">
        <v>472</v>
      </c>
      <c r="C226" s="8" t="e">
        <f>C227</f>
        <v>#REF!</v>
      </c>
      <c r="D226" s="8" t="e">
        <f>D227</f>
        <v>#REF!</v>
      </c>
      <c r="E226" s="2"/>
    </row>
    <row r="227" spans="1:5" ht="25.5" hidden="1" outlineLevel="6" x14ac:dyDescent="0.25">
      <c r="A227" s="15" t="s">
        <v>86</v>
      </c>
      <c r="B227" s="17" t="s">
        <v>290</v>
      </c>
      <c r="C227" s="8" t="e">
        <f>'№ 5ведомственная'!#REF!</f>
        <v>#REF!</v>
      </c>
      <c r="D227" s="8" t="e">
        <f>'№ 5ведомственная'!#REF!</f>
        <v>#REF!</v>
      </c>
      <c r="E227" s="2"/>
    </row>
    <row r="228" spans="1:5" s="26" customFormat="1" collapsed="1" x14ac:dyDescent="0.25">
      <c r="A228" s="19" t="s">
        <v>88</v>
      </c>
      <c r="B228" s="20" t="s">
        <v>238</v>
      </c>
      <c r="C228" s="7">
        <f>C229+C246+C266+C306</f>
        <v>118789.4</v>
      </c>
      <c r="D228" s="7">
        <f t="shared" ref="D228" si="29">D229+D246+D266+D306</f>
        <v>112641</v>
      </c>
      <c r="E228" s="4"/>
    </row>
    <row r="229" spans="1:5" outlineLevel="1" x14ac:dyDescent="0.25">
      <c r="A229" s="15" t="s">
        <v>89</v>
      </c>
      <c r="B229" s="17" t="s">
        <v>260</v>
      </c>
      <c r="C229" s="8">
        <f>'№ 5ведомственная'!F210</f>
        <v>4373.3</v>
      </c>
      <c r="D229" s="8">
        <f>'№ 5ведомственная'!G210</f>
        <v>3139.1000000000004</v>
      </c>
      <c r="E229" s="2"/>
    </row>
    <row r="230" spans="1:5" ht="51" hidden="1" outlineLevel="2" x14ac:dyDescent="0.25">
      <c r="A230" s="15" t="s">
        <v>89</v>
      </c>
      <c r="B230" s="17" t="s">
        <v>256</v>
      </c>
      <c r="C230" s="8">
        <f t="shared" ref="C230:D231" si="30">C231</f>
        <v>3133.3</v>
      </c>
      <c r="D230" s="8">
        <f t="shared" si="30"/>
        <v>2862.6000000000004</v>
      </c>
      <c r="E230" s="2"/>
    </row>
    <row r="231" spans="1:5" ht="25.5" hidden="1" outlineLevel="3" x14ac:dyDescent="0.25">
      <c r="A231" s="15" t="s">
        <v>89</v>
      </c>
      <c r="B231" s="17" t="s">
        <v>375</v>
      </c>
      <c r="C231" s="8">
        <f t="shared" si="30"/>
        <v>3133.3</v>
      </c>
      <c r="D231" s="8">
        <f t="shared" si="30"/>
        <v>2862.6000000000004</v>
      </c>
      <c r="E231" s="2"/>
    </row>
    <row r="232" spans="1:5" ht="25.5" hidden="1" outlineLevel="4" x14ac:dyDescent="0.25">
      <c r="A232" s="15" t="s">
        <v>89</v>
      </c>
      <c r="B232" s="17" t="s">
        <v>376</v>
      </c>
      <c r="C232" s="8">
        <f>C233+C235</f>
        <v>3133.3</v>
      </c>
      <c r="D232" s="8">
        <f>D233+D235</f>
        <v>2862.6000000000004</v>
      </c>
      <c r="E232" s="2"/>
    </row>
    <row r="233" spans="1:5" ht="25.5" hidden="1" outlineLevel="5" x14ac:dyDescent="0.25">
      <c r="A233" s="15" t="s">
        <v>89</v>
      </c>
      <c r="B233" s="17" t="s">
        <v>377</v>
      </c>
      <c r="C233" s="8">
        <f>C234</f>
        <v>1000</v>
      </c>
      <c r="D233" s="8">
        <f>D234</f>
        <v>812.3</v>
      </c>
      <c r="E233" s="2"/>
    </row>
    <row r="234" spans="1:5" hidden="1" outlineLevel="6" x14ac:dyDescent="0.25">
      <c r="A234" s="15" t="s">
        <v>89</v>
      </c>
      <c r="B234" s="17" t="s">
        <v>291</v>
      </c>
      <c r="C234" s="8">
        <f>'№ 5ведомственная'!F217</f>
        <v>1000</v>
      </c>
      <c r="D234" s="8">
        <f>'№ 5ведомственная'!G217</f>
        <v>812.3</v>
      </c>
      <c r="E234" s="2"/>
    </row>
    <row r="235" spans="1:5" ht="38.25" hidden="1" outlineLevel="5" x14ac:dyDescent="0.25">
      <c r="A235" s="15" t="s">
        <v>89</v>
      </c>
      <c r="B235" s="17" t="s">
        <v>378</v>
      </c>
      <c r="C235" s="8">
        <f>C236</f>
        <v>2133.3000000000002</v>
      </c>
      <c r="D235" s="8">
        <f>D236</f>
        <v>2050.3000000000002</v>
      </c>
      <c r="E235" s="2"/>
    </row>
    <row r="236" spans="1:5" ht="25.5" hidden="1" outlineLevel="6" x14ac:dyDescent="0.25">
      <c r="A236" s="15" t="s">
        <v>89</v>
      </c>
      <c r="B236" s="17" t="s">
        <v>290</v>
      </c>
      <c r="C236" s="8">
        <f>'№ 5ведомственная'!F215</f>
        <v>2133.3000000000002</v>
      </c>
      <c r="D236" s="8">
        <f>'№ 5ведомственная'!G215</f>
        <v>2050.3000000000002</v>
      </c>
      <c r="E236" s="2"/>
    </row>
    <row r="237" spans="1:5" ht="38.25" hidden="1" outlineLevel="2" x14ac:dyDescent="0.25">
      <c r="A237" s="15" t="s">
        <v>89</v>
      </c>
      <c r="B237" s="17" t="s">
        <v>261</v>
      </c>
      <c r="C237" s="8" t="e">
        <f t="shared" ref="C237:D238" si="31">C238</f>
        <v>#REF!</v>
      </c>
      <c r="D237" s="8" t="e">
        <f t="shared" si="31"/>
        <v>#REF!</v>
      </c>
      <c r="E237" s="2"/>
    </row>
    <row r="238" spans="1:5" ht="25.5" hidden="1" outlineLevel="3" x14ac:dyDescent="0.25">
      <c r="A238" s="15" t="s">
        <v>89</v>
      </c>
      <c r="B238" s="17" t="s">
        <v>379</v>
      </c>
      <c r="C238" s="8" t="e">
        <f t="shared" si="31"/>
        <v>#REF!</v>
      </c>
      <c r="D238" s="8" t="e">
        <f t="shared" si="31"/>
        <v>#REF!</v>
      </c>
      <c r="E238" s="2"/>
    </row>
    <row r="239" spans="1:5" ht="25.5" hidden="1" outlineLevel="4" x14ac:dyDescent="0.25">
      <c r="A239" s="15" t="s">
        <v>89</v>
      </c>
      <c r="B239" s="17" t="s">
        <v>380</v>
      </c>
      <c r="C239" s="8" t="e">
        <f>C240+C242+C244</f>
        <v>#REF!</v>
      </c>
      <c r="D239" s="8" t="e">
        <f>D240+D242+D244</f>
        <v>#REF!</v>
      </c>
      <c r="E239" s="2"/>
    </row>
    <row r="240" spans="1:5" hidden="1" outlineLevel="5" x14ac:dyDescent="0.25">
      <c r="A240" s="15" t="s">
        <v>89</v>
      </c>
      <c r="B240" s="17" t="s">
        <v>518</v>
      </c>
      <c r="C240" s="8">
        <f>C241</f>
        <v>1106</v>
      </c>
      <c r="D240" s="8">
        <f>D241</f>
        <v>200</v>
      </c>
      <c r="E240" s="2"/>
    </row>
    <row r="241" spans="1:5" ht="25.5" hidden="1" outlineLevel="6" x14ac:dyDescent="0.25">
      <c r="A241" s="15" t="s">
        <v>89</v>
      </c>
      <c r="B241" s="17" t="s">
        <v>290</v>
      </c>
      <c r="C241" s="8">
        <f>'№ 5ведомственная'!F224</f>
        <v>1106</v>
      </c>
      <c r="D241" s="8">
        <f>'№ 5ведомственная'!G224</f>
        <v>200</v>
      </c>
      <c r="E241" s="2"/>
    </row>
    <row r="242" spans="1:5" ht="38.25" hidden="1" outlineLevel="5" x14ac:dyDescent="0.25">
      <c r="A242" s="15" t="s">
        <v>89</v>
      </c>
      <c r="B242" s="17" t="s">
        <v>381</v>
      </c>
      <c r="C242" s="8" t="e">
        <f>C243</f>
        <v>#REF!</v>
      </c>
      <c r="D242" s="8" t="e">
        <f>D243</f>
        <v>#REF!</v>
      </c>
      <c r="E242" s="2"/>
    </row>
    <row r="243" spans="1:5" ht="25.5" hidden="1" outlineLevel="6" x14ac:dyDescent="0.25">
      <c r="A243" s="15" t="s">
        <v>89</v>
      </c>
      <c r="B243" s="17" t="s">
        <v>382</v>
      </c>
      <c r="C243" s="8" t="e">
        <f>'№ 5ведомственная'!#REF!</f>
        <v>#REF!</v>
      </c>
      <c r="D243" s="8" t="e">
        <f>'№ 5ведомственная'!#REF!</f>
        <v>#REF!</v>
      </c>
      <c r="E243" s="2"/>
    </row>
    <row r="244" spans="1:5" ht="38.25" hidden="1" outlineLevel="5" x14ac:dyDescent="0.25">
      <c r="A244" s="15" t="s">
        <v>89</v>
      </c>
      <c r="B244" s="17" t="s">
        <v>383</v>
      </c>
      <c r="C244" s="8" t="e">
        <f>C245</f>
        <v>#REF!</v>
      </c>
      <c r="D244" s="8" t="e">
        <f>D245</f>
        <v>#REF!</v>
      </c>
      <c r="E244" s="2"/>
    </row>
    <row r="245" spans="1:5" ht="25.5" hidden="1" outlineLevel="6" x14ac:dyDescent="0.25">
      <c r="A245" s="15" t="s">
        <v>89</v>
      </c>
      <c r="B245" s="17" t="s">
        <v>382</v>
      </c>
      <c r="C245" s="8" t="e">
        <f>'№ 5ведомственная'!#REF!</f>
        <v>#REF!</v>
      </c>
      <c r="D245" s="8" t="e">
        <f>'№ 5ведомственная'!#REF!</f>
        <v>#REF!</v>
      </c>
      <c r="E245" s="2"/>
    </row>
    <row r="246" spans="1:5" outlineLevel="1" collapsed="1" x14ac:dyDescent="0.25">
      <c r="A246" s="15" t="s">
        <v>97</v>
      </c>
      <c r="B246" s="17" t="s">
        <v>262</v>
      </c>
      <c r="C246" s="8">
        <f>'№ 5ведомственная'!F229</f>
        <v>32129.599999999999</v>
      </c>
      <c r="D246" s="8">
        <f>'№ 5ведомственная'!G229</f>
        <v>26979</v>
      </c>
      <c r="E246" s="2"/>
    </row>
    <row r="247" spans="1:5" ht="51" hidden="1" outlineLevel="2" x14ac:dyDescent="0.25">
      <c r="A247" s="15" t="s">
        <v>97</v>
      </c>
      <c r="B247" s="17" t="s">
        <v>256</v>
      </c>
      <c r="C247" s="8" t="e">
        <f>C248</f>
        <v>#REF!</v>
      </c>
      <c r="D247" s="8" t="e">
        <f>D248</f>
        <v>#REF!</v>
      </c>
      <c r="E247" s="2"/>
    </row>
    <row r="248" spans="1:5" ht="25.5" hidden="1" outlineLevel="3" x14ac:dyDescent="0.25">
      <c r="A248" s="15" t="s">
        <v>97</v>
      </c>
      <c r="B248" s="17" t="s">
        <v>375</v>
      </c>
      <c r="C248" s="8" t="e">
        <f>C249+C254+C263</f>
        <v>#REF!</v>
      </c>
      <c r="D248" s="8" t="e">
        <f>D249+D254+D263</f>
        <v>#REF!</v>
      </c>
      <c r="E248" s="2"/>
    </row>
    <row r="249" spans="1:5" ht="25.5" hidden="1" outlineLevel="4" x14ac:dyDescent="0.25">
      <c r="A249" s="15" t="s">
        <v>97</v>
      </c>
      <c r="B249" s="17" t="s">
        <v>384</v>
      </c>
      <c r="C249" s="8">
        <f>C250+C252</f>
        <v>1333.6</v>
      </c>
      <c r="D249" s="8">
        <f>D250+D252</f>
        <v>996.5</v>
      </c>
      <c r="E249" s="2"/>
    </row>
    <row r="250" spans="1:5" hidden="1" outlineLevel="5" x14ac:dyDescent="0.25">
      <c r="A250" s="15" t="s">
        <v>97</v>
      </c>
      <c r="B250" s="17" t="s">
        <v>385</v>
      </c>
      <c r="C250" s="8">
        <f>C251</f>
        <v>533.6</v>
      </c>
      <c r="D250" s="8">
        <f>D251</f>
        <v>488.2</v>
      </c>
      <c r="E250" s="2"/>
    </row>
    <row r="251" spans="1:5" ht="25.5" hidden="1" outlineLevel="6" x14ac:dyDescent="0.25">
      <c r="A251" s="15" t="s">
        <v>97</v>
      </c>
      <c r="B251" s="17" t="s">
        <v>290</v>
      </c>
      <c r="C251" s="8">
        <f>'№ 5ведомственная'!F234</f>
        <v>533.6</v>
      </c>
      <c r="D251" s="8">
        <f>'№ 5ведомственная'!G234</f>
        <v>488.2</v>
      </c>
      <c r="E251" s="2"/>
    </row>
    <row r="252" spans="1:5" hidden="1" outlineLevel="5" x14ac:dyDescent="0.25">
      <c r="A252" s="15" t="s">
        <v>97</v>
      </c>
      <c r="B252" s="17" t="s">
        <v>386</v>
      </c>
      <c r="C252" s="8">
        <f>C253</f>
        <v>800</v>
      </c>
      <c r="D252" s="8">
        <f>D253</f>
        <v>508.3</v>
      </c>
      <c r="E252" s="2"/>
    </row>
    <row r="253" spans="1:5" ht="25.5" hidden="1" outlineLevel="6" x14ac:dyDescent="0.25">
      <c r="A253" s="15" t="s">
        <v>97</v>
      </c>
      <c r="B253" s="17" t="s">
        <v>290</v>
      </c>
      <c r="C253" s="8">
        <f>'№ 5ведомственная'!F236</f>
        <v>800</v>
      </c>
      <c r="D253" s="8">
        <f>'№ 5ведомственная'!G236</f>
        <v>508.3</v>
      </c>
      <c r="E253" s="2"/>
    </row>
    <row r="254" spans="1:5" ht="25.5" hidden="1" outlineLevel="4" x14ac:dyDescent="0.25">
      <c r="A254" s="15" t="s">
        <v>97</v>
      </c>
      <c r="B254" s="17" t="s">
        <v>387</v>
      </c>
      <c r="C254" s="8" t="e">
        <f>C255+C257+C259+C261</f>
        <v>#REF!</v>
      </c>
      <c r="D254" s="8" t="e">
        <f>D255+D257+D259+D261</f>
        <v>#REF!</v>
      </c>
      <c r="E254" s="2"/>
    </row>
    <row r="255" spans="1:5" hidden="1" outlineLevel="5" x14ac:dyDescent="0.25">
      <c r="A255" s="15" t="s">
        <v>97</v>
      </c>
      <c r="B255" s="17" t="s">
        <v>388</v>
      </c>
      <c r="C255" s="8" t="e">
        <f>C256</f>
        <v>#REF!</v>
      </c>
      <c r="D255" s="8" t="e">
        <f>D256</f>
        <v>#REF!</v>
      </c>
      <c r="E255" s="2"/>
    </row>
    <row r="256" spans="1:5" ht="25.5" hidden="1" outlineLevel="6" x14ac:dyDescent="0.25">
      <c r="A256" s="15" t="s">
        <v>97</v>
      </c>
      <c r="B256" s="17" t="s">
        <v>290</v>
      </c>
      <c r="C256" s="8" t="e">
        <f>'№ 5ведомственная'!#REF!</f>
        <v>#REF!</v>
      </c>
      <c r="D256" s="8" t="e">
        <f>'№ 5ведомственная'!#REF!</f>
        <v>#REF!</v>
      </c>
      <c r="E256" s="2"/>
    </row>
    <row r="257" spans="1:5" ht="25.5" hidden="1" outlineLevel="5" x14ac:dyDescent="0.25">
      <c r="A257" s="15" t="s">
        <v>97</v>
      </c>
      <c r="B257" s="17" t="s">
        <v>535</v>
      </c>
      <c r="C257" s="8" t="e">
        <f>C258</f>
        <v>#REF!</v>
      </c>
      <c r="D257" s="8" t="e">
        <f>D258</f>
        <v>#REF!</v>
      </c>
      <c r="E257" s="2"/>
    </row>
    <row r="258" spans="1:5" ht="25.5" hidden="1" outlineLevel="6" x14ac:dyDescent="0.25">
      <c r="A258" s="15" t="s">
        <v>97</v>
      </c>
      <c r="B258" s="17" t="s">
        <v>290</v>
      </c>
      <c r="C258" s="8" t="e">
        <f>'№ 5ведомственная'!#REF!</f>
        <v>#REF!</v>
      </c>
      <c r="D258" s="8" t="e">
        <f>'№ 5ведомственная'!#REF!</f>
        <v>#REF!</v>
      </c>
      <c r="E258" s="2"/>
    </row>
    <row r="259" spans="1:5" ht="38.25" hidden="1" outlineLevel="5" x14ac:dyDescent="0.25">
      <c r="A259" s="15" t="s">
        <v>97</v>
      </c>
      <c r="B259" s="17" t="s">
        <v>389</v>
      </c>
      <c r="C259" s="8">
        <f>C260</f>
        <v>650</v>
      </c>
      <c r="D259" s="8">
        <f>D260</f>
        <v>650</v>
      </c>
      <c r="E259" s="2"/>
    </row>
    <row r="260" spans="1:5" ht="25.5" hidden="1" outlineLevel="6" x14ac:dyDescent="0.25">
      <c r="A260" s="15" t="s">
        <v>97</v>
      </c>
      <c r="B260" s="17" t="s">
        <v>290</v>
      </c>
      <c r="C260" s="8">
        <f>'№ 5ведомственная'!F243</f>
        <v>650</v>
      </c>
      <c r="D260" s="8">
        <f>'№ 5ведомственная'!G243</f>
        <v>650</v>
      </c>
      <c r="E260" s="2"/>
    </row>
    <row r="261" spans="1:5" ht="51" hidden="1" outlineLevel="5" x14ac:dyDescent="0.25">
      <c r="A261" s="15" t="s">
        <v>97</v>
      </c>
      <c r="B261" s="17" t="s">
        <v>536</v>
      </c>
      <c r="C261" s="8" t="e">
        <f>C262</f>
        <v>#REF!</v>
      </c>
      <c r="D261" s="8" t="e">
        <f>D262</f>
        <v>#REF!</v>
      </c>
      <c r="E261" s="2"/>
    </row>
    <row r="262" spans="1:5" hidden="1" outlineLevel="6" x14ac:dyDescent="0.25">
      <c r="A262" s="15" t="s">
        <v>97</v>
      </c>
      <c r="B262" s="17" t="s">
        <v>291</v>
      </c>
      <c r="C262" s="8" t="e">
        <f>'№ 5ведомственная'!#REF!</f>
        <v>#REF!</v>
      </c>
      <c r="D262" s="8" t="e">
        <f>'№ 5ведомственная'!#REF!</f>
        <v>#REF!</v>
      </c>
      <c r="E262" s="2"/>
    </row>
    <row r="263" spans="1:5" ht="25.5" hidden="1" outlineLevel="4" x14ac:dyDescent="0.25">
      <c r="A263" s="15" t="s">
        <v>97</v>
      </c>
      <c r="B263" s="17" t="s">
        <v>390</v>
      </c>
      <c r="C263" s="8" t="e">
        <f t="shared" ref="C263:D264" si="32">C264</f>
        <v>#REF!</v>
      </c>
      <c r="D263" s="8" t="e">
        <f t="shared" si="32"/>
        <v>#REF!</v>
      </c>
      <c r="E263" s="2"/>
    </row>
    <row r="264" spans="1:5" hidden="1" outlineLevel="5" x14ac:dyDescent="0.25">
      <c r="A264" s="15" t="s">
        <v>97</v>
      </c>
      <c r="B264" s="17" t="s">
        <v>391</v>
      </c>
      <c r="C264" s="8" t="e">
        <f t="shared" si="32"/>
        <v>#REF!</v>
      </c>
      <c r="D264" s="8" t="e">
        <f t="shared" si="32"/>
        <v>#REF!</v>
      </c>
      <c r="E264" s="2"/>
    </row>
    <row r="265" spans="1:5" ht="25.5" hidden="1" outlineLevel="6" x14ac:dyDescent="0.25">
      <c r="A265" s="15" t="s">
        <v>97</v>
      </c>
      <c r="B265" s="17" t="s">
        <v>290</v>
      </c>
      <c r="C265" s="8" t="e">
        <f>'№ 5ведомственная'!#REF!</f>
        <v>#REF!</v>
      </c>
      <c r="D265" s="8" t="e">
        <f>'№ 5ведомственная'!#REF!</f>
        <v>#REF!</v>
      </c>
      <c r="E265" s="2"/>
    </row>
    <row r="266" spans="1:5" outlineLevel="1" collapsed="1" x14ac:dyDescent="0.25">
      <c r="A266" s="15" t="s">
        <v>104</v>
      </c>
      <c r="B266" s="17" t="s">
        <v>263</v>
      </c>
      <c r="C266" s="8">
        <f>'№ 5ведомственная'!F263+'№ 5ведомственная'!F556</f>
        <v>45783</v>
      </c>
      <c r="D266" s="8">
        <f>'№ 5ведомственная'!G263+'№ 5ведомственная'!G556</f>
        <v>46137.3</v>
      </c>
      <c r="E266" s="2"/>
    </row>
    <row r="267" spans="1:5" ht="51" hidden="1" outlineLevel="2" x14ac:dyDescent="0.25">
      <c r="A267" s="15" t="s">
        <v>104</v>
      </c>
      <c r="B267" s="17" t="s">
        <v>256</v>
      </c>
      <c r="C267" s="8" t="e">
        <f>C268</f>
        <v>#REF!</v>
      </c>
      <c r="D267" s="8" t="e">
        <f>D268</f>
        <v>#REF!</v>
      </c>
      <c r="E267" s="2"/>
    </row>
    <row r="268" spans="1:5" ht="25.5" hidden="1" outlineLevel="3" x14ac:dyDescent="0.25">
      <c r="A268" s="15" t="s">
        <v>104</v>
      </c>
      <c r="B268" s="17" t="s">
        <v>352</v>
      </c>
      <c r="C268" s="8" t="e">
        <f>C269+C278+C291</f>
        <v>#REF!</v>
      </c>
      <c r="D268" s="8" t="e">
        <f>D269+D278+D291</f>
        <v>#REF!</v>
      </c>
      <c r="E268" s="2"/>
    </row>
    <row r="269" spans="1:5" hidden="1" outlineLevel="4" x14ac:dyDescent="0.25">
      <c r="A269" s="15" t="s">
        <v>104</v>
      </c>
      <c r="B269" s="17" t="s">
        <v>392</v>
      </c>
      <c r="C269" s="8" t="e">
        <f>C270+C272+C274+C276</f>
        <v>#REF!</v>
      </c>
      <c r="D269" s="8" t="e">
        <f>D270+D272+D274+D276</f>
        <v>#REF!</v>
      </c>
      <c r="E269" s="2"/>
    </row>
    <row r="270" spans="1:5" ht="25.5" hidden="1" outlineLevel="5" x14ac:dyDescent="0.25">
      <c r="A270" s="15" t="s">
        <v>104</v>
      </c>
      <c r="B270" s="17" t="s">
        <v>393</v>
      </c>
      <c r="C270" s="8">
        <f>C271</f>
        <v>8500</v>
      </c>
      <c r="D270" s="8">
        <f>D271</f>
        <v>8320.4</v>
      </c>
      <c r="E270" s="2"/>
    </row>
    <row r="271" spans="1:5" ht="25.5" hidden="1" outlineLevel="6" x14ac:dyDescent="0.25">
      <c r="A271" s="15" t="s">
        <v>104</v>
      </c>
      <c r="B271" s="17" t="s">
        <v>290</v>
      </c>
      <c r="C271" s="8">
        <f>'№ 5ведомственная'!F268</f>
        <v>8500</v>
      </c>
      <c r="D271" s="8">
        <f>'№ 5ведомственная'!G268</f>
        <v>8320.4</v>
      </c>
      <c r="E271" s="2"/>
    </row>
    <row r="272" spans="1:5" hidden="1" outlineLevel="5" x14ac:dyDescent="0.25">
      <c r="A272" s="15" t="s">
        <v>104</v>
      </c>
      <c r="B272" s="17" t="s">
        <v>394</v>
      </c>
      <c r="C272" s="8">
        <f>C273</f>
        <v>2100</v>
      </c>
      <c r="D272" s="8">
        <f>D273</f>
        <v>2100</v>
      </c>
      <c r="E272" s="2"/>
    </row>
    <row r="273" spans="1:5" ht="25.5" hidden="1" outlineLevel="6" x14ac:dyDescent="0.25">
      <c r="A273" s="15" t="s">
        <v>104</v>
      </c>
      <c r="B273" s="17" t="s">
        <v>316</v>
      </c>
      <c r="C273" s="8">
        <f>'№ 5ведомственная'!F270</f>
        <v>2100</v>
      </c>
      <c r="D273" s="8">
        <f>'№ 5ведомственная'!G270</f>
        <v>2100</v>
      </c>
      <c r="E273" s="2"/>
    </row>
    <row r="274" spans="1:5" ht="38.25" hidden="1" outlineLevel="5" x14ac:dyDescent="0.25">
      <c r="A274" s="15" t="s">
        <v>104</v>
      </c>
      <c r="B274" s="17" t="s">
        <v>395</v>
      </c>
      <c r="C274" s="8">
        <f>C275</f>
        <v>2299.9</v>
      </c>
      <c r="D274" s="8">
        <f>D275</f>
        <v>2299.9</v>
      </c>
      <c r="E274" s="2"/>
    </row>
    <row r="275" spans="1:5" ht="25.5" hidden="1" outlineLevel="6" x14ac:dyDescent="0.25">
      <c r="A275" s="15" t="s">
        <v>104</v>
      </c>
      <c r="B275" s="17" t="s">
        <v>290</v>
      </c>
      <c r="C275" s="8">
        <f>'№ 5ведомственная'!F272</f>
        <v>2299.9</v>
      </c>
      <c r="D275" s="8">
        <f>'№ 5ведомственная'!G272</f>
        <v>2299.9</v>
      </c>
      <c r="E275" s="2"/>
    </row>
    <row r="276" spans="1:5" ht="38.25" hidden="1" outlineLevel="5" x14ac:dyDescent="0.25">
      <c r="A276" s="15" t="s">
        <v>104</v>
      </c>
      <c r="B276" s="17" t="s">
        <v>396</v>
      </c>
      <c r="C276" s="8" t="e">
        <f>C277</f>
        <v>#REF!</v>
      </c>
      <c r="D276" s="8" t="e">
        <f>D277</f>
        <v>#REF!</v>
      </c>
      <c r="E276" s="2"/>
    </row>
    <row r="277" spans="1:5" ht="25.5" hidden="1" outlineLevel="6" x14ac:dyDescent="0.25">
      <c r="A277" s="15" t="s">
        <v>104</v>
      </c>
      <c r="B277" s="17" t="s">
        <v>290</v>
      </c>
      <c r="C277" s="8" t="e">
        <f>'№ 5ведомственная'!#REF!</f>
        <v>#REF!</v>
      </c>
      <c r="D277" s="8" t="e">
        <f>'№ 5ведомственная'!#REF!</f>
        <v>#REF!</v>
      </c>
      <c r="E277" s="2"/>
    </row>
    <row r="278" spans="1:5" hidden="1" outlineLevel="4" x14ac:dyDescent="0.25">
      <c r="A278" s="15" t="s">
        <v>104</v>
      </c>
      <c r="B278" s="17" t="s">
        <v>353</v>
      </c>
      <c r="C278" s="8" t="e">
        <f>C279+C281+C283+C285+C287+C289</f>
        <v>#REF!</v>
      </c>
      <c r="D278" s="8" t="e">
        <f>D279+D281+D283+D285+D287+D289</f>
        <v>#REF!</v>
      </c>
      <c r="E278" s="2"/>
    </row>
    <row r="279" spans="1:5" hidden="1" outlineLevel="5" x14ac:dyDescent="0.25">
      <c r="A279" s="15" t="s">
        <v>104</v>
      </c>
      <c r="B279" s="17" t="s">
        <v>397</v>
      </c>
      <c r="C279" s="8">
        <f>C280</f>
        <v>6016.5</v>
      </c>
      <c r="D279" s="8">
        <f>D280</f>
        <v>6186.6</v>
      </c>
      <c r="E279" s="2"/>
    </row>
    <row r="280" spans="1:5" ht="25.5" hidden="1" outlineLevel="6" x14ac:dyDescent="0.25">
      <c r="A280" s="15" t="s">
        <v>104</v>
      </c>
      <c r="B280" s="17" t="s">
        <v>316</v>
      </c>
      <c r="C280" s="8">
        <f>'№ 5ведомственная'!F275</f>
        <v>6016.5</v>
      </c>
      <c r="D280" s="8">
        <f>'№ 5ведомственная'!G275</f>
        <v>6186.6</v>
      </c>
      <c r="E280" s="2"/>
    </row>
    <row r="281" spans="1:5" hidden="1" outlineLevel="5" x14ac:dyDescent="0.25">
      <c r="A281" s="15" t="s">
        <v>104</v>
      </c>
      <c r="B281" s="17" t="s">
        <v>398</v>
      </c>
      <c r="C281" s="8" t="e">
        <f>C282</f>
        <v>#REF!</v>
      </c>
      <c r="D281" s="8" t="e">
        <f>D282</f>
        <v>#REF!</v>
      </c>
      <c r="E281" s="2"/>
    </row>
    <row r="282" spans="1:5" ht="25.5" hidden="1" outlineLevel="6" x14ac:dyDescent="0.25">
      <c r="A282" s="15" t="s">
        <v>104</v>
      </c>
      <c r="B282" s="17" t="s">
        <v>290</v>
      </c>
      <c r="C282" s="8" t="e">
        <f>'№ 5ведомственная'!#REF!</f>
        <v>#REF!</v>
      </c>
      <c r="D282" s="8" t="e">
        <f>'№ 5ведомственная'!#REF!</f>
        <v>#REF!</v>
      </c>
      <c r="E282" s="2"/>
    </row>
    <row r="283" spans="1:5" ht="38.25" hidden="1" outlineLevel="5" x14ac:dyDescent="0.25">
      <c r="A283" s="15" t="s">
        <v>104</v>
      </c>
      <c r="B283" s="17" t="s">
        <v>399</v>
      </c>
      <c r="C283" s="8" t="e">
        <f>C284</f>
        <v>#REF!</v>
      </c>
      <c r="D283" s="8" t="e">
        <f>D284</f>
        <v>#REF!</v>
      </c>
      <c r="E283" s="2"/>
    </row>
    <row r="284" spans="1:5" hidden="1" outlineLevel="6" x14ac:dyDescent="0.25">
      <c r="A284" s="15" t="s">
        <v>104</v>
      </c>
      <c r="B284" s="17" t="s">
        <v>291</v>
      </c>
      <c r="C284" s="8" t="e">
        <f>'№ 5ведомственная'!#REF!</f>
        <v>#REF!</v>
      </c>
      <c r="D284" s="8" t="e">
        <f>'№ 5ведомственная'!#REF!</f>
        <v>#REF!</v>
      </c>
      <c r="E284" s="2"/>
    </row>
    <row r="285" spans="1:5" hidden="1" outlineLevel="5" x14ac:dyDescent="0.25">
      <c r="A285" s="15" t="s">
        <v>104</v>
      </c>
      <c r="B285" s="17" t="s">
        <v>400</v>
      </c>
      <c r="C285" s="8" t="e">
        <f>C286</f>
        <v>#REF!</v>
      </c>
      <c r="D285" s="8" t="e">
        <f>D286</f>
        <v>#REF!</v>
      </c>
      <c r="E285" s="2"/>
    </row>
    <row r="286" spans="1:5" ht="25.5" hidden="1" outlineLevel="6" x14ac:dyDescent="0.25">
      <c r="A286" s="15" t="s">
        <v>104</v>
      </c>
      <c r="B286" s="17" t="s">
        <v>290</v>
      </c>
      <c r="C286" s="8" t="e">
        <f>'№ 5ведомственная'!#REF!</f>
        <v>#REF!</v>
      </c>
      <c r="D286" s="8" t="e">
        <f>'№ 5ведомственная'!#REF!</f>
        <v>#REF!</v>
      </c>
      <c r="E286" s="2"/>
    </row>
    <row r="287" spans="1:5" ht="38.25" hidden="1" outlineLevel="5" x14ac:dyDescent="0.25">
      <c r="A287" s="15" t="s">
        <v>104</v>
      </c>
      <c r="B287" s="17" t="s">
        <v>401</v>
      </c>
      <c r="C287" s="8">
        <f>C288</f>
        <v>1236.9000000000001</v>
      </c>
      <c r="D287" s="8">
        <f>D288</f>
        <v>1235.3</v>
      </c>
      <c r="E287" s="2"/>
    </row>
    <row r="288" spans="1:5" ht="25.5" hidden="1" outlineLevel="6" x14ac:dyDescent="0.25">
      <c r="A288" s="15" t="s">
        <v>104</v>
      </c>
      <c r="B288" s="17" t="s">
        <v>290</v>
      </c>
      <c r="C288" s="8">
        <f>'№ 5ведомственная'!F279</f>
        <v>1236.9000000000001</v>
      </c>
      <c r="D288" s="8">
        <f>'№ 5ведомственная'!G279</f>
        <v>1235.3</v>
      </c>
      <c r="E288" s="2"/>
    </row>
    <row r="289" spans="1:5" hidden="1" outlineLevel="5" x14ac:dyDescent="0.25">
      <c r="A289" s="15" t="s">
        <v>104</v>
      </c>
      <c r="B289" s="17" t="s">
        <v>402</v>
      </c>
      <c r="C289" s="8">
        <f>C290</f>
        <v>1000</v>
      </c>
      <c r="D289" s="8">
        <f>D290</f>
        <v>990</v>
      </c>
      <c r="E289" s="2"/>
    </row>
    <row r="290" spans="1:5" ht="25.5" hidden="1" outlineLevel="6" x14ac:dyDescent="0.25">
      <c r="A290" s="15" t="s">
        <v>104</v>
      </c>
      <c r="B290" s="17" t="s">
        <v>290</v>
      </c>
      <c r="C290" s="8">
        <f>'№ 5ведомственная'!F281</f>
        <v>1000</v>
      </c>
      <c r="D290" s="8">
        <f>'№ 5ведомственная'!G281</f>
        <v>990</v>
      </c>
      <c r="E290" s="2"/>
    </row>
    <row r="291" spans="1:5" ht="25.5" hidden="1" outlineLevel="4" x14ac:dyDescent="0.25">
      <c r="A291" s="15" t="s">
        <v>104</v>
      </c>
      <c r="B291" s="17" t="s">
        <v>371</v>
      </c>
      <c r="C291" s="8" t="e">
        <f>C292+C294+C296</f>
        <v>#REF!</v>
      </c>
      <c r="D291" s="8" t="e">
        <f>D292+D294+D296</f>
        <v>#REF!</v>
      </c>
      <c r="E291" s="2"/>
    </row>
    <row r="292" spans="1:5" ht="76.5" hidden="1" outlineLevel="5" x14ac:dyDescent="0.25">
      <c r="A292" s="15" t="s">
        <v>104</v>
      </c>
      <c r="B292" s="17" t="s">
        <v>403</v>
      </c>
      <c r="C292" s="8" t="e">
        <f>C293</f>
        <v>#REF!</v>
      </c>
      <c r="D292" s="8" t="e">
        <f>D293</f>
        <v>#REF!</v>
      </c>
      <c r="E292" s="2"/>
    </row>
    <row r="293" spans="1:5" ht="25.5" hidden="1" outlineLevel="6" x14ac:dyDescent="0.25">
      <c r="A293" s="15" t="s">
        <v>104</v>
      </c>
      <c r="B293" s="17" t="s">
        <v>290</v>
      </c>
      <c r="C293" s="8" t="e">
        <f>'№ 5ведомственная'!#REF!</f>
        <v>#REF!</v>
      </c>
      <c r="D293" s="8" t="e">
        <f>'№ 5ведомственная'!#REF!</f>
        <v>#REF!</v>
      </c>
      <c r="E293" s="2"/>
    </row>
    <row r="294" spans="1:5" ht="63.75" hidden="1" outlineLevel="5" x14ac:dyDescent="0.25">
      <c r="A294" s="15" t="s">
        <v>104</v>
      </c>
      <c r="B294" s="17" t="s">
        <v>514</v>
      </c>
      <c r="C294" s="8" t="e">
        <f>C295</f>
        <v>#REF!</v>
      </c>
      <c r="D294" s="8" t="e">
        <f>D295</f>
        <v>#REF!</v>
      </c>
      <c r="E294" s="2"/>
    </row>
    <row r="295" spans="1:5" ht="25.5" hidden="1" outlineLevel="6" x14ac:dyDescent="0.25">
      <c r="A295" s="15" t="s">
        <v>104</v>
      </c>
      <c r="B295" s="17" t="s">
        <v>290</v>
      </c>
      <c r="C295" s="8" t="e">
        <f>'№ 5ведомственная'!#REF!</f>
        <v>#REF!</v>
      </c>
      <c r="D295" s="8" t="e">
        <f>'№ 5ведомственная'!#REF!</f>
        <v>#REF!</v>
      </c>
      <c r="E295" s="2"/>
    </row>
    <row r="296" spans="1:5" ht="63.75" hidden="1" outlineLevel="5" x14ac:dyDescent="0.25">
      <c r="A296" s="15" t="s">
        <v>104</v>
      </c>
      <c r="B296" s="17" t="s">
        <v>404</v>
      </c>
      <c r="C296" s="8" t="e">
        <f>C297</f>
        <v>#REF!</v>
      </c>
      <c r="D296" s="8" t="e">
        <f>D297</f>
        <v>#REF!</v>
      </c>
      <c r="E296" s="2"/>
    </row>
    <row r="297" spans="1:5" ht="25.5" hidden="1" outlineLevel="6" x14ac:dyDescent="0.25">
      <c r="A297" s="15" t="s">
        <v>104</v>
      </c>
      <c r="B297" s="17" t="s">
        <v>290</v>
      </c>
      <c r="C297" s="8" t="e">
        <f>'№ 5ведомственная'!#REF!</f>
        <v>#REF!</v>
      </c>
      <c r="D297" s="8" t="e">
        <f>'№ 5ведомственная'!#REF!</f>
        <v>#REF!</v>
      </c>
      <c r="E297" s="2"/>
    </row>
    <row r="298" spans="1:5" ht="38.25" hidden="1" outlineLevel="2" x14ac:dyDescent="0.25">
      <c r="A298" s="15" t="s">
        <v>104</v>
      </c>
      <c r="B298" s="17" t="s">
        <v>264</v>
      </c>
      <c r="C298" s="8">
        <f>C299</f>
        <v>10710.2</v>
      </c>
      <c r="D298" s="8">
        <f>D299</f>
        <v>10436.700000000001</v>
      </c>
      <c r="E298" s="2"/>
    </row>
    <row r="299" spans="1:5" ht="25.5" hidden="1" outlineLevel="3" x14ac:dyDescent="0.25">
      <c r="A299" s="15" t="s">
        <v>104</v>
      </c>
      <c r="B299" s="17" t="s">
        <v>405</v>
      </c>
      <c r="C299" s="8">
        <f>C300+C303</f>
        <v>10710.2</v>
      </c>
      <c r="D299" s="8">
        <f>D300+D303</f>
        <v>10436.700000000001</v>
      </c>
      <c r="E299" s="2"/>
    </row>
    <row r="300" spans="1:5" ht="25.5" hidden="1" outlineLevel="4" x14ac:dyDescent="0.25">
      <c r="A300" s="15" t="s">
        <v>104</v>
      </c>
      <c r="B300" s="17" t="s">
        <v>525</v>
      </c>
      <c r="C300" s="8">
        <f t="shared" ref="C300:D301" si="33">C301</f>
        <v>688</v>
      </c>
      <c r="D300" s="8">
        <f t="shared" si="33"/>
        <v>414.7</v>
      </c>
      <c r="E300" s="2"/>
    </row>
    <row r="301" spans="1:5" ht="38.25" hidden="1" outlineLevel="5" x14ac:dyDescent="0.25">
      <c r="A301" s="15" t="s">
        <v>104</v>
      </c>
      <c r="B301" s="17" t="s">
        <v>406</v>
      </c>
      <c r="C301" s="8">
        <f t="shared" si="33"/>
        <v>688</v>
      </c>
      <c r="D301" s="8">
        <f t="shared" si="33"/>
        <v>414.7</v>
      </c>
      <c r="E301" s="2"/>
    </row>
    <row r="302" spans="1:5" ht="25.5" hidden="1" outlineLevel="6" x14ac:dyDescent="0.25">
      <c r="A302" s="15" t="s">
        <v>104</v>
      </c>
      <c r="B302" s="17" t="s">
        <v>290</v>
      </c>
      <c r="C302" s="8">
        <f>'№ 5ведомственная'!F303</f>
        <v>688</v>
      </c>
      <c r="D302" s="8">
        <f>'№ 5ведомственная'!G303</f>
        <v>414.7</v>
      </c>
      <c r="E302" s="2"/>
    </row>
    <row r="303" spans="1:5" ht="38.25" hidden="1" outlineLevel="4" x14ac:dyDescent="0.25">
      <c r="A303" s="15" t="s">
        <v>104</v>
      </c>
      <c r="B303" s="17" t="s">
        <v>407</v>
      </c>
      <c r="C303" s="8">
        <f t="shared" ref="C303:D304" si="34">C304</f>
        <v>10022.200000000001</v>
      </c>
      <c r="D303" s="8">
        <f t="shared" si="34"/>
        <v>10022</v>
      </c>
      <c r="E303" s="2"/>
    </row>
    <row r="304" spans="1:5" ht="38.25" hidden="1" outlineLevel="5" x14ac:dyDescent="0.25">
      <c r="A304" s="15" t="s">
        <v>104</v>
      </c>
      <c r="B304" s="17" t="s">
        <v>408</v>
      </c>
      <c r="C304" s="8">
        <f t="shared" si="34"/>
        <v>10022.200000000001</v>
      </c>
      <c r="D304" s="8">
        <f t="shared" si="34"/>
        <v>10022</v>
      </c>
      <c r="E304" s="2"/>
    </row>
    <row r="305" spans="1:5" ht="25.5" hidden="1" outlineLevel="6" x14ac:dyDescent="0.25">
      <c r="A305" s="15" t="s">
        <v>104</v>
      </c>
      <c r="B305" s="17" t="s">
        <v>290</v>
      </c>
      <c r="C305" s="8">
        <f>'№ 5ведомственная'!F312</f>
        <v>10022.200000000001</v>
      </c>
      <c r="D305" s="8">
        <f>'№ 5ведомственная'!G312</f>
        <v>10022</v>
      </c>
      <c r="E305" s="2"/>
    </row>
    <row r="306" spans="1:5" outlineLevel="1" collapsed="1" x14ac:dyDescent="0.25">
      <c r="A306" s="15" t="s">
        <v>118</v>
      </c>
      <c r="B306" s="17" t="s">
        <v>265</v>
      </c>
      <c r="C306" s="8">
        <f>'№ 5ведомственная'!F313</f>
        <v>36503.5</v>
      </c>
      <c r="D306" s="8">
        <f>'№ 5ведомственная'!G313</f>
        <v>36385.599999999999</v>
      </c>
      <c r="E306" s="2"/>
    </row>
    <row r="307" spans="1:5" ht="51" hidden="1" outlineLevel="2" x14ac:dyDescent="0.25">
      <c r="A307" s="15" t="s">
        <v>118</v>
      </c>
      <c r="B307" s="17" t="s">
        <v>256</v>
      </c>
      <c r="C307" s="8">
        <f>C308</f>
        <v>23241.599999999999</v>
      </c>
      <c r="D307" s="8">
        <f t="shared" ref="D307:D310" si="35">D308</f>
        <v>23271.599999999999</v>
      </c>
      <c r="E307" s="2"/>
    </row>
    <row r="308" spans="1:5" ht="25.5" hidden="1" outlineLevel="3" x14ac:dyDescent="0.25">
      <c r="A308" s="15" t="s">
        <v>118</v>
      </c>
      <c r="B308" s="17" t="s">
        <v>375</v>
      </c>
      <c r="C308" s="8">
        <f>C309</f>
        <v>23241.599999999999</v>
      </c>
      <c r="D308" s="8">
        <f t="shared" si="35"/>
        <v>23271.599999999999</v>
      </c>
      <c r="E308" s="2"/>
    </row>
    <row r="309" spans="1:5" ht="25.5" hidden="1" outlineLevel="4" x14ac:dyDescent="0.25">
      <c r="A309" s="15" t="s">
        <v>118</v>
      </c>
      <c r="B309" s="17" t="s">
        <v>387</v>
      </c>
      <c r="C309" s="8">
        <f>C310</f>
        <v>23241.599999999999</v>
      </c>
      <c r="D309" s="8">
        <f t="shared" si="35"/>
        <v>23271.599999999999</v>
      </c>
      <c r="E309" s="2"/>
    </row>
    <row r="310" spans="1:5" ht="25.5" hidden="1" outlineLevel="5" x14ac:dyDescent="0.25">
      <c r="A310" s="15" t="s">
        <v>118</v>
      </c>
      <c r="B310" s="17" t="s">
        <v>409</v>
      </c>
      <c r="C310" s="8">
        <f>C311</f>
        <v>23241.599999999999</v>
      </c>
      <c r="D310" s="8">
        <f t="shared" si="35"/>
        <v>23271.599999999999</v>
      </c>
      <c r="E310" s="2"/>
    </row>
    <row r="311" spans="1:5" ht="25.5" hidden="1" outlineLevel="6" x14ac:dyDescent="0.25">
      <c r="A311" s="15" t="s">
        <v>118</v>
      </c>
      <c r="B311" s="17" t="s">
        <v>316</v>
      </c>
      <c r="C311" s="8">
        <f>'№ 5ведомственная'!F318</f>
        <v>23241.599999999999</v>
      </c>
      <c r="D311" s="8">
        <f>'№ 5ведомственная'!G318</f>
        <v>23271.599999999999</v>
      </c>
      <c r="E311" s="2"/>
    </row>
    <row r="312" spans="1:5" s="26" customFormat="1" outlineLevel="6" x14ac:dyDescent="0.25">
      <c r="A312" s="46" t="s">
        <v>645</v>
      </c>
      <c r="B312" s="20" t="s">
        <v>654</v>
      </c>
      <c r="C312" s="7">
        <f>C313</f>
        <v>1175.5999999999999</v>
      </c>
      <c r="D312" s="7">
        <f t="shared" ref="D312" si="36">D313</f>
        <v>1151.5999999999999</v>
      </c>
      <c r="E312" s="4"/>
    </row>
    <row r="313" spans="1:5" outlineLevel="6" x14ac:dyDescent="0.25">
      <c r="A313" s="16" t="s">
        <v>646</v>
      </c>
      <c r="B313" s="17" t="s">
        <v>655</v>
      </c>
      <c r="C313" s="8">
        <f>'№ 5ведомственная'!F326</f>
        <v>1175.5999999999999</v>
      </c>
      <c r="D313" s="8">
        <f>'№ 5ведомственная'!G326</f>
        <v>1151.5999999999999</v>
      </c>
      <c r="E313" s="2"/>
    </row>
    <row r="314" spans="1:5" s="26" customFormat="1" x14ac:dyDescent="0.25">
      <c r="A314" s="19" t="s">
        <v>145</v>
      </c>
      <c r="B314" s="20" t="s">
        <v>242</v>
      </c>
      <c r="C314" s="7">
        <f>C315+C327+C353+C364+C374+C404</f>
        <v>574572.82999999996</v>
      </c>
      <c r="D314" s="7">
        <f>D315+D327+D353+D364+D374+D404</f>
        <v>558279.6399999999</v>
      </c>
      <c r="E314" s="4"/>
    </row>
    <row r="315" spans="1:5" outlineLevel="1" x14ac:dyDescent="0.25">
      <c r="A315" s="15" t="s">
        <v>146</v>
      </c>
      <c r="B315" s="17" t="s">
        <v>274</v>
      </c>
      <c r="C315" s="8">
        <f>'№ 5ведомственная'!F386</f>
        <v>180007.09999999998</v>
      </c>
      <c r="D315" s="8">
        <f>'№ 5ведомственная'!G386</f>
        <v>172840.19999999998</v>
      </c>
      <c r="E315" s="2"/>
    </row>
    <row r="316" spans="1:5" ht="38.25" hidden="1" outlineLevel="2" x14ac:dyDescent="0.25">
      <c r="A316" s="15" t="s">
        <v>146</v>
      </c>
      <c r="B316" s="17" t="s">
        <v>275</v>
      </c>
      <c r="C316" s="8" t="e">
        <f t="shared" ref="C316:D317" si="37">C317</f>
        <v>#REF!</v>
      </c>
      <c r="D316" s="8" t="e">
        <f t="shared" si="37"/>
        <v>#REF!</v>
      </c>
      <c r="E316" s="2"/>
    </row>
    <row r="317" spans="1:5" ht="25.5" hidden="1" outlineLevel="3" x14ac:dyDescent="0.25">
      <c r="A317" s="15" t="s">
        <v>146</v>
      </c>
      <c r="B317" s="17" t="s">
        <v>430</v>
      </c>
      <c r="C317" s="8" t="e">
        <f t="shared" si="37"/>
        <v>#REF!</v>
      </c>
      <c r="D317" s="8" t="e">
        <f t="shared" si="37"/>
        <v>#REF!</v>
      </c>
      <c r="E317" s="2"/>
    </row>
    <row r="318" spans="1:5" ht="25.5" hidden="1" outlineLevel="4" x14ac:dyDescent="0.25">
      <c r="A318" s="15" t="s">
        <v>146</v>
      </c>
      <c r="B318" s="17" t="s">
        <v>431</v>
      </c>
      <c r="C318" s="8" t="e">
        <f>C319+C321+C323+C325</f>
        <v>#REF!</v>
      </c>
      <c r="D318" s="8" t="e">
        <f>D319+D321+D323+D325</f>
        <v>#REF!</v>
      </c>
      <c r="E318" s="2"/>
    </row>
    <row r="319" spans="1:5" ht="51" hidden="1" outlineLevel="5" x14ac:dyDescent="0.25">
      <c r="A319" s="15" t="s">
        <v>146</v>
      </c>
      <c r="B319" s="17" t="s">
        <v>432</v>
      </c>
      <c r="C319" s="8">
        <f>C320</f>
        <v>79112</v>
      </c>
      <c r="D319" s="8">
        <f>D320</f>
        <v>75037.2</v>
      </c>
      <c r="E319" s="2"/>
    </row>
    <row r="320" spans="1:5" ht="25.5" hidden="1" outlineLevel="6" x14ac:dyDescent="0.25">
      <c r="A320" s="15" t="s">
        <v>146</v>
      </c>
      <c r="B320" s="17" t="s">
        <v>316</v>
      </c>
      <c r="C320" s="8">
        <f>'№ 5ведомственная'!F394</f>
        <v>79112</v>
      </c>
      <c r="D320" s="8">
        <f>'№ 5ведомственная'!G394</f>
        <v>75037.2</v>
      </c>
      <c r="E320" s="2"/>
    </row>
    <row r="321" spans="1:5" ht="38.25" hidden="1" outlineLevel="5" x14ac:dyDescent="0.25">
      <c r="A321" s="31" t="s">
        <v>146</v>
      </c>
      <c r="B321" s="32" t="s">
        <v>433</v>
      </c>
      <c r="C321" s="33">
        <f>C322</f>
        <v>81766</v>
      </c>
      <c r="D321" s="33">
        <f>D322</f>
        <v>79207</v>
      </c>
      <c r="E321" s="2"/>
    </row>
    <row r="322" spans="1:5" ht="25.5" hidden="1" outlineLevel="6" x14ac:dyDescent="0.25">
      <c r="A322" s="15" t="s">
        <v>146</v>
      </c>
      <c r="B322" s="17" t="s">
        <v>316</v>
      </c>
      <c r="C322" s="8">
        <f>'№ 5ведомственная'!F398</f>
        <v>81766</v>
      </c>
      <c r="D322" s="8">
        <f>'№ 5ведомственная'!G398</f>
        <v>79207</v>
      </c>
      <c r="E322" s="2"/>
    </row>
    <row r="323" spans="1:5" hidden="1" outlineLevel="5" x14ac:dyDescent="0.25">
      <c r="A323" s="15" t="s">
        <v>146</v>
      </c>
      <c r="B323" s="17" t="s">
        <v>434</v>
      </c>
      <c r="C323" s="8">
        <f>C324</f>
        <v>2760.5</v>
      </c>
      <c r="D323" s="8">
        <f>D324</f>
        <v>2469.4</v>
      </c>
      <c r="E323" s="2"/>
    </row>
    <row r="324" spans="1:5" ht="25.5" hidden="1" outlineLevel="6" x14ac:dyDescent="0.25">
      <c r="A324" s="15" t="s">
        <v>146</v>
      </c>
      <c r="B324" s="17" t="s">
        <v>316</v>
      </c>
      <c r="C324" s="8">
        <f>'№ 5ведомственная'!F400</f>
        <v>2760.5</v>
      </c>
      <c r="D324" s="8">
        <f>'№ 5ведомственная'!G400</f>
        <v>2469.4</v>
      </c>
      <c r="E324" s="2"/>
    </row>
    <row r="325" spans="1:5" ht="25.5" hidden="1" outlineLevel="5" x14ac:dyDescent="0.25">
      <c r="A325" s="15" t="s">
        <v>146</v>
      </c>
      <c r="B325" s="17" t="s">
        <v>435</v>
      </c>
      <c r="C325" s="30" t="e">
        <f>C326</f>
        <v>#REF!</v>
      </c>
      <c r="D325" s="30" t="e">
        <f>D326</f>
        <v>#REF!</v>
      </c>
      <c r="E325" s="2"/>
    </row>
    <row r="326" spans="1:5" ht="25.5" hidden="1" outlineLevel="6" x14ac:dyDescent="0.25">
      <c r="A326" s="28" t="s">
        <v>146</v>
      </c>
      <c r="B326" s="29" t="s">
        <v>316</v>
      </c>
      <c r="C326" s="30" t="e">
        <f>'№ 5ведомственная'!#REF!</f>
        <v>#REF!</v>
      </c>
      <c r="D326" s="30" t="e">
        <f>'№ 5ведомственная'!#REF!</f>
        <v>#REF!</v>
      </c>
      <c r="E326" s="2"/>
    </row>
    <row r="327" spans="1:5" outlineLevel="1" collapsed="1" x14ac:dyDescent="0.25">
      <c r="A327" s="39" t="s">
        <v>153</v>
      </c>
      <c r="B327" s="40" t="s">
        <v>276</v>
      </c>
      <c r="C327" s="18">
        <f>'№ 5ведомственная'!F408</f>
        <v>327942.29999999993</v>
      </c>
      <c r="D327" s="18">
        <f>'№ 5ведомственная'!G408</f>
        <v>320249.53999999992</v>
      </c>
      <c r="E327" s="2"/>
    </row>
    <row r="328" spans="1:5" ht="38.25" hidden="1" outlineLevel="2" x14ac:dyDescent="0.25">
      <c r="A328" s="31" t="s">
        <v>153</v>
      </c>
      <c r="B328" s="32" t="s">
        <v>275</v>
      </c>
      <c r="C328" s="33" t="e">
        <f>C329</f>
        <v>#REF!</v>
      </c>
      <c r="D328" s="33" t="e">
        <f>D329</f>
        <v>#REF!</v>
      </c>
      <c r="E328" s="2"/>
    </row>
    <row r="329" spans="1:5" ht="25.5" hidden="1" outlineLevel="3" x14ac:dyDescent="0.25">
      <c r="A329" s="15" t="s">
        <v>153</v>
      </c>
      <c r="B329" s="17" t="s">
        <v>436</v>
      </c>
      <c r="C329" s="8" t="e">
        <f>C330+C339</f>
        <v>#REF!</v>
      </c>
      <c r="D329" s="8" t="e">
        <f>D330+D339</f>
        <v>#REF!</v>
      </c>
      <c r="E329" s="2"/>
    </row>
    <row r="330" spans="1:5" ht="38.25" hidden="1" outlineLevel="4" x14ac:dyDescent="0.25">
      <c r="A330" s="15" t="s">
        <v>153</v>
      </c>
      <c r="B330" s="17" t="s">
        <v>437</v>
      </c>
      <c r="C330" s="8" t="e">
        <f>C331+C333+C335+C337</f>
        <v>#REF!</v>
      </c>
      <c r="D330" s="8" t="e">
        <f>D331+D333+D335+D337</f>
        <v>#REF!</v>
      </c>
      <c r="E330" s="2"/>
    </row>
    <row r="331" spans="1:5" ht="38.25" hidden="1" outlineLevel="5" x14ac:dyDescent="0.25">
      <c r="A331" s="15" t="s">
        <v>153</v>
      </c>
      <c r="B331" s="17" t="s">
        <v>438</v>
      </c>
      <c r="C331" s="8">
        <f>C332</f>
        <v>192326.39999999999</v>
      </c>
      <c r="D331" s="8">
        <f>D332</f>
        <v>192326.39999999999</v>
      </c>
      <c r="E331" s="2"/>
    </row>
    <row r="332" spans="1:5" ht="25.5" hidden="1" outlineLevel="6" x14ac:dyDescent="0.25">
      <c r="A332" s="15" t="s">
        <v>153</v>
      </c>
      <c r="B332" s="17" t="s">
        <v>316</v>
      </c>
      <c r="C332" s="8">
        <f>'№ 5ведомственная'!F415</f>
        <v>192326.39999999999</v>
      </c>
      <c r="D332" s="8">
        <f>'№ 5ведомственная'!G415</f>
        <v>192326.39999999999</v>
      </c>
      <c r="E332" s="2"/>
    </row>
    <row r="333" spans="1:5" ht="38.25" hidden="1" outlineLevel="5" x14ac:dyDescent="0.25">
      <c r="A333" s="31" t="s">
        <v>153</v>
      </c>
      <c r="B333" s="32" t="s">
        <v>439</v>
      </c>
      <c r="C333" s="33">
        <f>C334</f>
        <v>72215.399999999994</v>
      </c>
      <c r="D333" s="33">
        <f>D334</f>
        <v>66314.899999999994</v>
      </c>
      <c r="E333" s="2"/>
    </row>
    <row r="334" spans="1:5" ht="25.5" hidden="1" outlineLevel="6" x14ac:dyDescent="0.25">
      <c r="A334" s="15" t="s">
        <v>153</v>
      </c>
      <c r="B334" s="17" t="s">
        <v>316</v>
      </c>
      <c r="C334" s="8">
        <f>'№ 5ведомственная'!F423</f>
        <v>72215.399999999994</v>
      </c>
      <c r="D334" s="8">
        <f>'№ 5ведомственная'!G423</f>
        <v>66314.899999999994</v>
      </c>
      <c r="E334" s="2"/>
    </row>
    <row r="335" spans="1:5" ht="25.5" hidden="1" outlineLevel="5" x14ac:dyDescent="0.25">
      <c r="A335" s="15" t="s">
        <v>153</v>
      </c>
      <c r="B335" s="17" t="s">
        <v>440</v>
      </c>
      <c r="C335" s="8" t="e">
        <f>C336</f>
        <v>#REF!</v>
      </c>
      <c r="D335" s="8" t="e">
        <f>D336</f>
        <v>#REF!</v>
      </c>
      <c r="E335" s="2"/>
    </row>
    <row r="336" spans="1:5" ht="25.5" hidden="1" outlineLevel="6" x14ac:dyDescent="0.25">
      <c r="A336" s="15" t="s">
        <v>153</v>
      </c>
      <c r="B336" s="17" t="s">
        <v>316</v>
      </c>
      <c r="C336" s="8" t="e">
        <f>'№ 5ведомственная'!#REF!</f>
        <v>#REF!</v>
      </c>
      <c r="D336" s="8" t="e">
        <f>'№ 5ведомственная'!#REF!</f>
        <v>#REF!</v>
      </c>
      <c r="E336" s="2"/>
    </row>
    <row r="337" spans="1:5" ht="25.5" hidden="1" outlineLevel="5" x14ac:dyDescent="0.25">
      <c r="A337" s="15" t="s">
        <v>153</v>
      </c>
      <c r="B337" s="17" t="s">
        <v>441</v>
      </c>
      <c r="C337" s="8" t="e">
        <f>C338</f>
        <v>#REF!</v>
      </c>
      <c r="D337" s="8" t="e">
        <f>D338</f>
        <v>#REF!</v>
      </c>
      <c r="E337" s="2"/>
    </row>
    <row r="338" spans="1:5" ht="25.5" hidden="1" outlineLevel="6" x14ac:dyDescent="0.25">
      <c r="A338" s="15" t="s">
        <v>153</v>
      </c>
      <c r="B338" s="17" t="s">
        <v>316</v>
      </c>
      <c r="C338" s="8" t="e">
        <f>'№ 5ведомственная'!#REF!</f>
        <v>#REF!</v>
      </c>
      <c r="D338" s="8" t="e">
        <f>'№ 5ведомственная'!#REF!</f>
        <v>#REF!</v>
      </c>
      <c r="E338" s="2"/>
    </row>
    <row r="339" spans="1:5" hidden="1" outlineLevel="4" x14ac:dyDescent="0.25">
      <c r="A339" s="31" t="s">
        <v>153</v>
      </c>
      <c r="B339" s="32" t="s">
        <v>442</v>
      </c>
      <c r="C339" s="33">
        <f>C340+C342</f>
        <v>13807.1</v>
      </c>
      <c r="D339" s="33">
        <f>D340+D342</f>
        <v>12919.8</v>
      </c>
      <c r="E339" s="2"/>
    </row>
    <row r="340" spans="1:5" ht="25.5" hidden="1" outlineLevel="5" x14ac:dyDescent="0.25">
      <c r="A340" s="15" t="s">
        <v>153</v>
      </c>
      <c r="B340" s="17" t="s">
        <v>443</v>
      </c>
      <c r="C340" s="8">
        <f>C341</f>
        <v>6241.8</v>
      </c>
      <c r="D340" s="8">
        <f>D341</f>
        <v>6141.4</v>
      </c>
      <c r="E340" s="2"/>
    </row>
    <row r="341" spans="1:5" ht="25.5" hidden="1" outlineLevel="6" x14ac:dyDescent="0.25">
      <c r="A341" s="15" t="s">
        <v>153</v>
      </c>
      <c r="B341" s="17" t="s">
        <v>316</v>
      </c>
      <c r="C341" s="8">
        <f>'№ 5ведомственная'!F446</f>
        <v>6241.8</v>
      </c>
      <c r="D341" s="8">
        <f>'№ 5ведомственная'!G446</f>
        <v>6141.4</v>
      </c>
      <c r="E341" s="2"/>
    </row>
    <row r="342" spans="1:5" ht="25.5" hidden="1" outlineLevel="5" x14ac:dyDescent="0.25">
      <c r="A342" s="15" t="s">
        <v>153</v>
      </c>
      <c r="B342" s="17" t="s">
        <v>444</v>
      </c>
      <c r="C342" s="8">
        <f>C343</f>
        <v>7565.3</v>
      </c>
      <c r="D342" s="8">
        <f>D343</f>
        <v>6778.4</v>
      </c>
      <c r="E342" s="2"/>
    </row>
    <row r="343" spans="1:5" ht="25.5" hidden="1" outlineLevel="6" x14ac:dyDescent="0.25">
      <c r="A343" s="15" t="s">
        <v>153</v>
      </c>
      <c r="B343" s="17" t="s">
        <v>316</v>
      </c>
      <c r="C343" s="8">
        <f>'№ 5ведомственная'!F448</f>
        <v>7565.3</v>
      </c>
      <c r="D343" s="8">
        <f>'№ 5ведомственная'!G448</f>
        <v>6778.4</v>
      </c>
      <c r="E343" s="2"/>
    </row>
    <row r="344" spans="1:5" ht="38.25" hidden="1" outlineLevel="2" x14ac:dyDescent="0.25">
      <c r="A344" s="15" t="s">
        <v>153</v>
      </c>
      <c r="B344" s="17" t="s">
        <v>253</v>
      </c>
      <c r="C344" s="8" t="e">
        <f>C345+C349</f>
        <v>#REF!</v>
      </c>
      <c r="D344" s="8" t="e">
        <f>D345+D349</f>
        <v>#REF!</v>
      </c>
      <c r="E344" s="2"/>
    </row>
    <row r="345" spans="1:5" ht="25.5" hidden="1" outlineLevel="3" x14ac:dyDescent="0.25">
      <c r="A345" s="15" t="s">
        <v>153</v>
      </c>
      <c r="B345" s="17" t="s">
        <v>445</v>
      </c>
      <c r="C345" s="8">
        <f>C346</f>
        <v>512</v>
      </c>
      <c r="D345" s="8">
        <f t="shared" ref="D345:D347" si="38">D346</f>
        <v>475</v>
      </c>
      <c r="E345" s="2"/>
    </row>
    <row r="346" spans="1:5" ht="38.25" hidden="1" outlineLevel="4" x14ac:dyDescent="0.25">
      <c r="A346" s="15" t="s">
        <v>153</v>
      </c>
      <c r="B346" s="17" t="s">
        <v>446</v>
      </c>
      <c r="C346" s="8">
        <f>C347</f>
        <v>512</v>
      </c>
      <c r="D346" s="8">
        <f t="shared" si="38"/>
        <v>475</v>
      </c>
      <c r="E346" s="2"/>
    </row>
    <row r="347" spans="1:5" hidden="1" outlineLevel="5" x14ac:dyDescent="0.25">
      <c r="A347" s="15" t="s">
        <v>153</v>
      </c>
      <c r="B347" s="17" t="s">
        <v>447</v>
      </c>
      <c r="C347" s="8">
        <f>C348</f>
        <v>512</v>
      </c>
      <c r="D347" s="8">
        <f t="shared" si="38"/>
        <v>475</v>
      </c>
      <c r="E347" s="2"/>
    </row>
    <row r="348" spans="1:5" ht="25.5" hidden="1" outlineLevel="6" x14ac:dyDescent="0.25">
      <c r="A348" s="15" t="s">
        <v>153</v>
      </c>
      <c r="B348" s="17" t="s">
        <v>316</v>
      </c>
      <c r="C348" s="8">
        <f>'№ 5ведомственная'!F461</f>
        <v>512</v>
      </c>
      <c r="D348" s="8">
        <f>'№ 5ведомственная'!G461</f>
        <v>475</v>
      </c>
      <c r="E348" s="2"/>
    </row>
    <row r="349" spans="1:5" ht="51" hidden="1" outlineLevel="3" x14ac:dyDescent="0.25">
      <c r="A349" s="15" t="s">
        <v>153</v>
      </c>
      <c r="B349" s="17" t="s">
        <v>448</v>
      </c>
      <c r="C349" s="8" t="e">
        <f>C350</f>
        <v>#REF!</v>
      </c>
      <c r="D349" s="8" t="e">
        <f t="shared" ref="D349:D351" si="39">D350</f>
        <v>#REF!</v>
      </c>
      <c r="E349" s="2"/>
    </row>
    <row r="350" spans="1:5" ht="25.5" hidden="1" outlineLevel="4" x14ac:dyDescent="0.25">
      <c r="A350" s="15" t="s">
        <v>153</v>
      </c>
      <c r="B350" s="17" t="s">
        <v>449</v>
      </c>
      <c r="C350" s="8" t="e">
        <f>C351</f>
        <v>#REF!</v>
      </c>
      <c r="D350" s="8" t="e">
        <f t="shared" si="39"/>
        <v>#REF!</v>
      </c>
      <c r="E350" s="2"/>
    </row>
    <row r="351" spans="1:5" ht="25.5" hidden="1" outlineLevel="5" x14ac:dyDescent="0.25">
      <c r="A351" s="15" t="s">
        <v>153</v>
      </c>
      <c r="B351" s="17" t="s">
        <v>450</v>
      </c>
      <c r="C351" s="8" t="e">
        <f>C352</f>
        <v>#REF!</v>
      </c>
      <c r="D351" s="8" t="e">
        <f t="shared" si="39"/>
        <v>#REF!</v>
      </c>
      <c r="E351" s="2"/>
    </row>
    <row r="352" spans="1:5" ht="25.5" hidden="1" outlineLevel="6" x14ac:dyDescent="0.25">
      <c r="A352" s="15" t="s">
        <v>153</v>
      </c>
      <c r="B352" s="17" t="s">
        <v>316</v>
      </c>
      <c r="C352" s="8" t="e">
        <f>'№ 5ведомственная'!#REF!</f>
        <v>#REF!</v>
      </c>
      <c r="D352" s="8" t="e">
        <f>'№ 5ведомственная'!#REF!</f>
        <v>#REF!</v>
      </c>
      <c r="E352" s="2"/>
    </row>
    <row r="353" spans="1:5" outlineLevel="1" collapsed="1" x14ac:dyDescent="0.25">
      <c r="A353" s="15" t="s">
        <v>167</v>
      </c>
      <c r="B353" s="17" t="s">
        <v>277</v>
      </c>
      <c r="C353" s="8">
        <f>'№ 5ведомственная'!F462+'№ 5ведомственная'!F567</f>
        <v>37970.930000000008</v>
      </c>
      <c r="D353" s="8">
        <f>'№ 5ведомственная'!G462+'№ 5ведомственная'!G567</f>
        <v>37236.6</v>
      </c>
      <c r="E353" s="2"/>
    </row>
    <row r="354" spans="1:5" ht="38.25" hidden="1" outlineLevel="2" x14ac:dyDescent="0.25">
      <c r="A354" s="15" t="s">
        <v>167</v>
      </c>
      <c r="B354" s="17" t="s">
        <v>275</v>
      </c>
      <c r="C354" s="8">
        <f>C355</f>
        <v>18259.5</v>
      </c>
      <c r="D354" s="8">
        <f t="shared" ref="D354:D357" si="40">D355</f>
        <v>17917.3</v>
      </c>
      <c r="E354" s="2"/>
    </row>
    <row r="355" spans="1:5" ht="25.5" hidden="1" outlineLevel="3" x14ac:dyDescent="0.25">
      <c r="A355" s="15" t="s">
        <v>167</v>
      </c>
      <c r="B355" s="17" t="s">
        <v>451</v>
      </c>
      <c r="C355" s="8">
        <f>C356</f>
        <v>18259.5</v>
      </c>
      <c r="D355" s="8">
        <f t="shared" si="40"/>
        <v>17917.3</v>
      </c>
      <c r="E355" s="2"/>
    </row>
    <row r="356" spans="1:5" ht="25.5" hidden="1" outlineLevel="4" x14ac:dyDescent="0.25">
      <c r="A356" s="15" t="s">
        <v>167</v>
      </c>
      <c r="B356" s="17" t="s">
        <v>452</v>
      </c>
      <c r="C356" s="8">
        <f>C357</f>
        <v>18259.5</v>
      </c>
      <c r="D356" s="8">
        <f t="shared" si="40"/>
        <v>17917.3</v>
      </c>
      <c r="E356" s="2"/>
    </row>
    <row r="357" spans="1:5" ht="38.25" hidden="1" outlineLevel="5" x14ac:dyDescent="0.25">
      <c r="A357" s="31" t="s">
        <v>167</v>
      </c>
      <c r="B357" s="32" t="s">
        <v>453</v>
      </c>
      <c r="C357" s="33">
        <f>C358</f>
        <v>18259.5</v>
      </c>
      <c r="D357" s="33">
        <f t="shared" si="40"/>
        <v>17917.3</v>
      </c>
      <c r="E357" s="2"/>
    </row>
    <row r="358" spans="1:5" ht="25.5" hidden="1" outlineLevel="6" x14ac:dyDescent="0.25">
      <c r="A358" s="15" t="s">
        <v>167</v>
      </c>
      <c r="B358" s="17" t="s">
        <v>316</v>
      </c>
      <c r="C358" s="8">
        <f>'№ 5ведомственная'!F471</f>
        <v>18259.5</v>
      </c>
      <c r="D358" s="8">
        <f>'№ 5ведомственная'!G471</f>
        <v>17917.3</v>
      </c>
      <c r="E358" s="2"/>
    </row>
    <row r="359" spans="1:5" ht="38.25" hidden="1" outlineLevel="2" x14ac:dyDescent="0.25">
      <c r="A359" s="31" t="s">
        <v>167</v>
      </c>
      <c r="B359" s="32" t="s">
        <v>283</v>
      </c>
      <c r="C359" s="33">
        <f>C360</f>
        <v>5964.5</v>
      </c>
      <c r="D359" s="33">
        <f t="shared" ref="D359:D362" si="41">D360</f>
        <v>5655.2</v>
      </c>
      <c r="E359" s="2"/>
    </row>
    <row r="360" spans="1:5" ht="38.25" hidden="1" outlineLevel="3" x14ac:dyDescent="0.25">
      <c r="A360" s="15" t="s">
        <v>167</v>
      </c>
      <c r="B360" s="17" t="s">
        <v>474</v>
      </c>
      <c r="C360" s="8">
        <f>C361</f>
        <v>5964.5</v>
      </c>
      <c r="D360" s="8">
        <f t="shared" si="41"/>
        <v>5655.2</v>
      </c>
      <c r="E360" s="2"/>
    </row>
    <row r="361" spans="1:5" ht="25.5" hidden="1" outlineLevel="4" x14ac:dyDescent="0.25">
      <c r="A361" s="15" t="s">
        <v>167</v>
      </c>
      <c r="B361" s="17" t="s">
        <v>475</v>
      </c>
      <c r="C361" s="8">
        <f>C362</f>
        <v>5964.5</v>
      </c>
      <c r="D361" s="8">
        <f t="shared" si="41"/>
        <v>5655.2</v>
      </c>
      <c r="E361" s="2"/>
    </row>
    <row r="362" spans="1:5" ht="38.25" hidden="1" outlineLevel="5" x14ac:dyDescent="0.25">
      <c r="A362" s="31" t="s">
        <v>167</v>
      </c>
      <c r="B362" s="32" t="s">
        <v>476</v>
      </c>
      <c r="C362" s="33">
        <f>C363</f>
        <v>5964.5</v>
      </c>
      <c r="D362" s="33">
        <f t="shared" si="41"/>
        <v>5655.2</v>
      </c>
      <c r="E362" s="2"/>
    </row>
    <row r="363" spans="1:5" ht="25.5" hidden="1" outlineLevel="6" x14ac:dyDescent="0.25">
      <c r="A363" s="15" t="s">
        <v>167</v>
      </c>
      <c r="B363" s="17" t="s">
        <v>316</v>
      </c>
      <c r="C363" s="8">
        <f>'№ 5ведомственная'!F578</f>
        <v>5964.5</v>
      </c>
      <c r="D363" s="8">
        <f>'№ 5ведомственная'!G578</f>
        <v>5655.2</v>
      </c>
      <c r="E363" s="2"/>
    </row>
    <row r="364" spans="1:5" ht="25.5" outlineLevel="1" collapsed="1" x14ac:dyDescent="0.25">
      <c r="A364" s="31" t="s">
        <v>171</v>
      </c>
      <c r="B364" s="32" t="s">
        <v>278</v>
      </c>
      <c r="C364" s="33">
        <f>'№ 5ведомственная'!F486</f>
        <v>100</v>
      </c>
      <c r="D364" s="33">
        <f>'№ 5ведомственная'!G486</f>
        <v>5</v>
      </c>
      <c r="E364" s="2"/>
    </row>
    <row r="365" spans="1:5" ht="38.25" hidden="1" outlineLevel="2" x14ac:dyDescent="0.25">
      <c r="A365" s="15" t="s">
        <v>171</v>
      </c>
      <c r="B365" s="17" t="s">
        <v>275</v>
      </c>
      <c r="C365" s="8">
        <f>C366+C370</f>
        <v>100</v>
      </c>
      <c r="D365" s="8">
        <f>D366+D370</f>
        <v>5</v>
      </c>
      <c r="E365" s="2"/>
    </row>
    <row r="366" spans="1:5" ht="25.5" hidden="1" outlineLevel="3" x14ac:dyDescent="0.25">
      <c r="A366" s="15" t="s">
        <v>171</v>
      </c>
      <c r="B366" s="17" t="s">
        <v>430</v>
      </c>
      <c r="C366" s="8">
        <f>C367</f>
        <v>50</v>
      </c>
      <c r="D366" s="8">
        <f t="shared" ref="D366:D368" si="42">D367</f>
        <v>0</v>
      </c>
      <c r="E366" s="2"/>
    </row>
    <row r="367" spans="1:5" ht="25.5" hidden="1" outlineLevel="4" x14ac:dyDescent="0.25">
      <c r="A367" s="15" t="s">
        <v>171</v>
      </c>
      <c r="B367" s="17" t="s">
        <v>454</v>
      </c>
      <c r="C367" s="8">
        <f>C368</f>
        <v>50</v>
      </c>
      <c r="D367" s="8">
        <f t="shared" si="42"/>
        <v>0</v>
      </c>
      <c r="E367" s="2"/>
    </row>
    <row r="368" spans="1:5" hidden="1" outlineLevel="5" x14ac:dyDescent="0.25">
      <c r="A368" s="15" t="s">
        <v>171</v>
      </c>
      <c r="B368" s="17" t="s">
        <v>455</v>
      </c>
      <c r="C368" s="8">
        <f>C369</f>
        <v>50</v>
      </c>
      <c r="D368" s="8">
        <f t="shared" si="42"/>
        <v>0</v>
      </c>
      <c r="E368" s="2"/>
    </row>
    <row r="369" spans="1:5" ht="25.5" hidden="1" outlineLevel="6" x14ac:dyDescent="0.25">
      <c r="A369" s="15" t="s">
        <v>171</v>
      </c>
      <c r="B369" s="17" t="s">
        <v>316</v>
      </c>
      <c r="C369" s="8">
        <f>'№ 5ведомственная'!F491</f>
        <v>50</v>
      </c>
      <c r="D369" s="8">
        <f>'№ 5ведомственная'!G491</f>
        <v>0</v>
      </c>
      <c r="E369" s="2"/>
    </row>
    <row r="370" spans="1:5" ht="25.5" hidden="1" outlineLevel="3" x14ac:dyDescent="0.25">
      <c r="A370" s="15" t="s">
        <v>171</v>
      </c>
      <c r="B370" s="17" t="s">
        <v>436</v>
      </c>
      <c r="C370" s="8">
        <f>C371</f>
        <v>50</v>
      </c>
      <c r="D370" s="8">
        <f t="shared" ref="D370:D372" si="43">D371</f>
        <v>5</v>
      </c>
      <c r="E370" s="2"/>
    </row>
    <row r="371" spans="1:5" ht="38.25" hidden="1" outlineLevel="4" x14ac:dyDescent="0.25">
      <c r="A371" s="15" t="s">
        <v>171</v>
      </c>
      <c r="B371" s="17" t="s">
        <v>437</v>
      </c>
      <c r="C371" s="8">
        <f>C372</f>
        <v>50</v>
      </c>
      <c r="D371" s="8">
        <f t="shared" si="43"/>
        <v>5</v>
      </c>
      <c r="E371" s="2"/>
    </row>
    <row r="372" spans="1:5" hidden="1" outlineLevel="5" x14ac:dyDescent="0.25">
      <c r="A372" s="15" t="s">
        <v>171</v>
      </c>
      <c r="B372" s="17" t="s">
        <v>456</v>
      </c>
      <c r="C372" s="8">
        <f>C373</f>
        <v>50</v>
      </c>
      <c r="D372" s="8">
        <f t="shared" si="43"/>
        <v>5</v>
      </c>
      <c r="E372" s="2"/>
    </row>
    <row r="373" spans="1:5" ht="25.5" hidden="1" outlineLevel="6" x14ac:dyDescent="0.25">
      <c r="A373" s="15" t="s">
        <v>171</v>
      </c>
      <c r="B373" s="17" t="s">
        <v>316</v>
      </c>
      <c r="C373" s="8">
        <f>'№ 5ведомственная'!F495</f>
        <v>50</v>
      </c>
      <c r="D373" s="8">
        <f>'№ 5ведомственная'!G495</f>
        <v>5</v>
      </c>
      <c r="E373" s="2"/>
    </row>
    <row r="374" spans="1:5" outlineLevel="1" collapsed="1" x14ac:dyDescent="0.25">
      <c r="A374" s="15" t="s">
        <v>175</v>
      </c>
      <c r="B374" s="17" t="s">
        <v>279</v>
      </c>
      <c r="C374" s="8">
        <f>'№ 5ведомственная'!F583</f>
        <v>266.8</v>
      </c>
      <c r="D374" s="8">
        <f>'№ 5ведомственная'!G583</f>
        <v>192.39999999999998</v>
      </c>
      <c r="E374" s="2"/>
    </row>
    <row r="375" spans="1:5" ht="38.25" hidden="1" outlineLevel="2" x14ac:dyDescent="0.25">
      <c r="A375" s="15" t="s">
        <v>175</v>
      </c>
      <c r="B375" s="17" t="s">
        <v>275</v>
      </c>
      <c r="C375" s="8" t="e">
        <f t="shared" ref="C375:D376" si="44">C376</f>
        <v>#REF!</v>
      </c>
      <c r="D375" s="8" t="e">
        <f t="shared" si="44"/>
        <v>#REF!</v>
      </c>
      <c r="E375" s="2"/>
    </row>
    <row r="376" spans="1:5" hidden="1" outlineLevel="3" x14ac:dyDescent="0.25">
      <c r="A376" s="15" t="s">
        <v>175</v>
      </c>
      <c r="B376" s="17" t="s">
        <v>457</v>
      </c>
      <c r="C376" s="8" t="e">
        <f t="shared" si="44"/>
        <v>#REF!</v>
      </c>
      <c r="D376" s="8" t="e">
        <f t="shared" si="44"/>
        <v>#REF!</v>
      </c>
      <c r="E376" s="2"/>
    </row>
    <row r="377" spans="1:5" ht="25.5" hidden="1" outlineLevel="4" x14ac:dyDescent="0.25">
      <c r="A377" s="15" t="s">
        <v>175</v>
      </c>
      <c r="B377" s="17" t="s">
        <v>458</v>
      </c>
      <c r="C377" s="8" t="e">
        <f>C378+C380</f>
        <v>#REF!</v>
      </c>
      <c r="D377" s="8" t="e">
        <f>D378+D380</f>
        <v>#REF!</v>
      </c>
      <c r="E377" s="2"/>
    </row>
    <row r="378" spans="1:5" ht="25.5" hidden="1" outlineLevel="5" x14ac:dyDescent="0.25">
      <c r="A378" s="31" t="s">
        <v>175</v>
      </c>
      <c r="B378" s="32" t="s">
        <v>459</v>
      </c>
      <c r="C378" s="33" t="e">
        <f>C379</f>
        <v>#REF!</v>
      </c>
      <c r="D378" s="33" t="e">
        <f>D379</f>
        <v>#REF!</v>
      </c>
      <c r="E378" s="2"/>
    </row>
    <row r="379" spans="1:5" ht="25.5" hidden="1" outlineLevel="6" x14ac:dyDescent="0.25">
      <c r="A379" s="15" t="s">
        <v>175</v>
      </c>
      <c r="B379" s="17" t="s">
        <v>316</v>
      </c>
      <c r="C379" s="8" t="e">
        <f>'№ 5ведомственная'!#REF!</f>
        <v>#REF!</v>
      </c>
      <c r="D379" s="8" t="e">
        <f>'№ 5ведомственная'!#REF!</f>
        <v>#REF!</v>
      </c>
      <c r="E379" s="2"/>
    </row>
    <row r="380" spans="1:5" ht="25.5" hidden="1" outlineLevel="5" x14ac:dyDescent="0.25">
      <c r="A380" s="28" t="s">
        <v>175</v>
      </c>
      <c r="B380" s="29" t="s">
        <v>526</v>
      </c>
      <c r="C380" s="30" t="e">
        <f>C381</f>
        <v>#REF!</v>
      </c>
      <c r="D380" s="30" t="e">
        <f>D381</f>
        <v>#REF!</v>
      </c>
      <c r="E380" s="2"/>
    </row>
    <row r="381" spans="1:5" ht="25.5" hidden="1" outlineLevel="6" x14ac:dyDescent="0.25">
      <c r="A381" s="39" t="s">
        <v>175</v>
      </c>
      <c r="B381" s="40" t="s">
        <v>316</v>
      </c>
      <c r="C381" s="18" t="e">
        <f>'№ 5ведомственная'!#REF!</f>
        <v>#REF!</v>
      </c>
      <c r="D381" s="18" t="e">
        <f>'№ 5ведомственная'!#REF!</f>
        <v>#REF!</v>
      </c>
      <c r="E381" s="2"/>
    </row>
    <row r="382" spans="1:5" ht="38.25" hidden="1" outlineLevel="2" x14ac:dyDescent="0.25">
      <c r="A382" s="15" t="s">
        <v>175</v>
      </c>
      <c r="B382" s="17" t="s">
        <v>270</v>
      </c>
      <c r="C382" s="8">
        <f>C383</f>
        <v>266.8</v>
      </c>
      <c r="D382" s="8">
        <f>D383</f>
        <v>192.39999999999998</v>
      </c>
      <c r="E382" s="2"/>
    </row>
    <row r="383" spans="1:5" ht="25.5" hidden="1" outlineLevel="3" x14ac:dyDescent="0.25">
      <c r="A383" s="15" t="s">
        <v>175</v>
      </c>
      <c r="B383" s="17" t="s">
        <v>473</v>
      </c>
      <c r="C383" s="8">
        <f>C384+C387+C392+C395+C398+C401</f>
        <v>266.8</v>
      </c>
      <c r="D383" s="8">
        <f>D384+D387+D392+D395+D398+D401</f>
        <v>192.39999999999998</v>
      </c>
      <c r="E383" s="2"/>
    </row>
    <row r="384" spans="1:5" hidden="1" outlineLevel="4" x14ac:dyDescent="0.25">
      <c r="A384" s="15" t="s">
        <v>175</v>
      </c>
      <c r="B384" s="17" t="s">
        <v>477</v>
      </c>
      <c r="C384" s="8">
        <f t="shared" ref="C384:D385" si="45">C385</f>
        <v>57</v>
      </c>
      <c r="D384" s="8">
        <f t="shared" si="45"/>
        <v>39</v>
      </c>
      <c r="E384" s="2"/>
    </row>
    <row r="385" spans="1:5" ht="38.25" hidden="1" outlineLevel="5" x14ac:dyDescent="0.25">
      <c r="A385" s="15" t="s">
        <v>175</v>
      </c>
      <c r="B385" s="17" t="s">
        <v>478</v>
      </c>
      <c r="C385" s="8">
        <f t="shared" si="45"/>
        <v>57</v>
      </c>
      <c r="D385" s="8">
        <f t="shared" si="45"/>
        <v>39</v>
      </c>
      <c r="E385" s="2"/>
    </row>
    <row r="386" spans="1:5" ht="25.5" hidden="1" outlineLevel="6" x14ac:dyDescent="0.25">
      <c r="A386" s="15" t="s">
        <v>175</v>
      </c>
      <c r="B386" s="17" t="s">
        <v>290</v>
      </c>
      <c r="C386" s="8">
        <f>'№ 5ведомственная'!F588</f>
        <v>57</v>
      </c>
      <c r="D386" s="8">
        <f>'№ 5ведомственная'!G588</f>
        <v>39</v>
      </c>
      <c r="E386" s="2"/>
    </row>
    <row r="387" spans="1:5" ht="25.5" hidden="1" outlineLevel="4" x14ac:dyDescent="0.25">
      <c r="A387" s="15" t="s">
        <v>175</v>
      </c>
      <c r="B387" s="17" t="s">
        <v>479</v>
      </c>
      <c r="C387" s="8">
        <f>C388+C390</f>
        <v>55</v>
      </c>
      <c r="D387" s="8">
        <f>D388+D390</f>
        <v>41.1</v>
      </c>
      <c r="E387" s="2"/>
    </row>
    <row r="388" spans="1:5" ht="38.25" hidden="1" outlineLevel="5" x14ac:dyDescent="0.25">
      <c r="A388" s="15" t="s">
        <v>175</v>
      </c>
      <c r="B388" s="17" t="s">
        <v>480</v>
      </c>
      <c r="C388" s="8">
        <f>C389</f>
        <v>51</v>
      </c>
      <c r="D388" s="8">
        <f>D389</f>
        <v>41.1</v>
      </c>
      <c r="E388" s="2"/>
    </row>
    <row r="389" spans="1:5" ht="25.5" hidden="1" outlineLevel="6" x14ac:dyDescent="0.25">
      <c r="A389" s="15" t="s">
        <v>175</v>
      </c>
      <c r="B389" s="17" t="s">
        <v>290</v>
      </c>
      <c r="C389" s="8">
        <f>'№ 5ведомственная'!F591</f>
        <v>51</v>
      </c>
      <c r="D389" s="8">
        <f>'№ 5ведомственная'!G591</f>
        <v>41.1</v>
      </c>
      <c r="E389" s="2"/>
    </row>
    <row r="390" spans="1:5" ht="25.5" hidden="1" outlineLevel="5" x14ac:dyDescent="0.25">
      <c r="A390" s="15" t="s">
        <v>175</v>
      </c>
      <c r="B390" s="17" t="s">
        <v>481</v>
      </c>
      <c r="C390" s="8">
        <f>C391</f>
        <v>4</v>
      </c>
      <c r="D390" s="8">
        <f>D391</f>
        <v>0</v>
      </c>
      <c r="E390" s="2"/>
    </row>
    <row r="391" spans="1:5" ht="25.5" hidden="1" outlineLevel="6" x14ac:dyDescent="0.25">
      <c r="A391" s="15" t="s">
        <v>175</v>
      </c>
      <c r="B391" s="17" t="s">
        <v>290</v>
      </c>
      <c r="C391" s="8">
        <f>'№ 5ведомственная'!F593</f>
        <v>4</v>
      </c>
      <c r="D391" s="8">
        <f>'№ 5ведомственная'!G593</f>
        <v>0</v>
      </c>
      <c r="E391" s="2"/>
    </row>
    <row r="392" spans="1:5" hidden="1" outlineLevel="4" x14ac:dyDescent="0.25">
      <c r="A392" s="15" t="s">
        <v>175</v>
      </c>
      <c r="B392" s="17" t="s">
        <v>482</v>
      </c>
      <c r="C392" s="8">
        <f t="shared" ref="C392:D393" si="46">C393</f>
        <v>22.8</v>
      </c>
      <c r="D392" s="8">
        <f t="shared" si="46"/>
        <v>22.8</v>
      </c>
      <c r="E392" s="2"/>
    </row>
    <row r="393" spans="1:5" ht="25.5" hidden="1" outlineLevel="5" x14ac:dyDescent="0.25">
      <c r="A393" s="15" t="s">
        <v>175</v>
      </c>
      <c r="B393" s="17" t="s">
        <v>483</v>
      </c>
      <c r="C393" s="8">
        <f t="shared" si="46"/>
        <v>22.8</v>
      </c>
      <c r="D393" s="8">
        <f t="shared" si="46"/>
        <v>22.8</v>
      </c>
      <c r="E393" s="2"/>
    </row>
    <row r="394" spans="1:5" ht="25.5" hidden="1" outlineLevel="6" x14ac:dyDescent="0.25">
      <c r="A394" s="15" t="s">
        <v>175</v>
      </c>
      <c r="B394" s="17" t="s">
        <v>290</v>
      </c>
      <c r="C394" s="8">
        <f>'№ 5ведомственная'!F596</f>
        <v>22.8</v>
      </c>
      <c r="D394" s="8">
        <f>'№ 5ведомственная'!G596</f>
        <v>22.8</v>
      </c>
      <c r="E394" s="2"/>
    </row>
    <row r="395" spans="1:5" ht="25.5" hidden="1" outlineLevel="4" x14ac:dyDescent="0.25">
      <c r="A395" s="15" t="s">
        <v>175</v>
      </c>
      <c r="B395" s="17" t="s">
        <v>484</v>
      </c>
      <c r="C395" s="8">
        <f t="shared" ref="C395:D396" si="47">C396</f>
        <v>22</v>
      </c>
      <c r="D395" s="8">
        <f t="shared" si="47"/>
        <v>15</v>
      </c>
      <c r="E395" s="2"/>
    </row>
    <row r="396" spans="1:5" ht="25.5" hidden="1" outlineLevel="5" x14ac:dyDescent="0.25">
      <c r="A396" s="15" t="s">
        <v>175</v>
      </c>
      <c r="B396" s="17" t="s">
        <v>485</v>
      </c>
      <c r="C396" s="8">
        <f t="shared" si="47"/>
        <v>22</v>
      </c>
      <c r="D396" s="8">
        <f t="shared" si="47"/>
        <v>15</v>
      </c>
      <c r="E396" s="2"/>
    </row>
    <row r="397" spans="1:5" ht="25.5" hidden="1" outlineLevel="6" x14ac:dyDescent="0.25">
      <c r="A397" s="15" t="s">
        <v>175</v>
      </c>
      <c r="B397" s="17" t="s">
        <v>290</v>
      </c>
      <c r="C397" s="8">
        <f>'№ 5ведомственная'!F599</f>
        <v>22</v>
      </c>
      <c r="D397" s="8">
        <f>'№ 5ведомственная'!G599</f>
        <v>15</v>
      </c>
      <c r="E397" s="2"/>
    </row>
    <row r="398" spans="1:5" ht="25.5" hidden="1" outlineLevel="4" x14ac:dyDescent="0.25">
      <c r="A398" s="15" t="s">
        <v>175</v>
      </c>
      <c r="B398" s="17" t="s">
        <v>486</v>
      </c>
      <c r="C398" s="8">
        <f t="shared" ref="C398:D399" si="48">C399</f>
        <v>80</v>
      </c>
      <c r="D398" s="8">
        <f t="shared" si="48"/>
        <v>52.5</v>
      </c>
      <c r="E398" s="2"/>
    </row>
    <row r="399" spans="1:5" hidden="1" outlineLevel="5" x14ac:dyDescent="0.25">
      <c r="A399" s="15" t="s">
        <v>175</v>
      </c>
      <c r="B399" s="17" t="s">
        <v>487</v>
      </c>
      <c r="C399" s="8">
        <f t="shared" si="48"/>
        <v>80</v>
      </c>
      <c r="D399" s="8">
        <f t="shared" si="48"/>
        <v>52.5</v>
      </c>
      <c r="E399" s="2"/>
    </row>
    <row r="400" spans="1:5" ht="25.5" hidden="1" outlineLevel="6" x14ac:dyDescent="0.25">
      <c r="A400" s="15" t="s">
        <v>175</v>
      </c>
      <c r="B400" s="17" t="s">
        <v>290</v>
      </c>
      <c r="C400" s="8">
        <f>'№ 5ведомственная'!F602</f>
        <v>80</v>
      </c>
      <c r="D400" s="8">
        <f>'№ 5ведомственная'!G602</f>
        <v>52.5</v>
      </c>
      <c r="E400" s="2"/>
    </row>
    <row r="401" spans="1:5" ht="25.5" hidden="1" outlineLevel="4" x14ac:dyDescent="0.25">
      <c r="A401" s="15" t="s">
        <v>175</v>
      </c>
      <c r="B401" s="17" t="s">
        <v>488</v>
      </c>
      <c r="C401" s="8">
        <f t="shared" ref="C401:D402" si="49">C402</f>
        <v>30</v>
      </c>
      <c r="D401" s="8">
        <f t="shared" si="49"/>
        <v>22</v>
      </c>
      <c r="E401" s="2"/>
    </row>
    <row r="402" spans="1:5" ht="25.5" hidden="1" outlineLevel="5" x14ac:dyDescent="0.25">
      <c r="A402" s="15" t="s">
        <v>175</v>
      </c>
      <c r="B402" s="17" t="s">
        <v>489</v>
      </c>
      <c r="C402" s="8">
        <f t="shared" si="49"/>
        <v>30</v>
      </c>
      <c r="D402" s="8">
        <f t="shared" si="49"/>
        <v>22</v>
      </c>
      <c r="E402" s="2"/>
    </row>
    <row r="403" spans="1:5" ht="25.5" hidden="1" outlineLevel="6" x14ac:dyDescent="0.25">
      <c r="A403" s="15" t="s">
        <v>175</v>
      </c>
      <c r="B403" s="17" t="s">
        <v>290</v>
      </c>
      <c r="C403" s="8">
        <f>'№ 5ведомственная'!F605</f>
        <v>30</v>
      </c>
      <c r="D403" s="8">
        <f>'№ 5ведомственная'!G605</f>
        <v>22</v>
      </c>
      <c r="E403" s="2"/>
    </row>
    <row r="404" spans="1:5" outlineLevel="1" collapsed="1" x14ac:dyDescent="0.25">
      <c r="A404" s="15" t="s">
        <v>179</v>
      </c>
      <c r="B404" s="17" t="s">
        <v>280</v>
      </c>
      <c r="C404" s="8">
        <f>'№ 5ведомственная'!F496</f>
        <v>28285.7</v>
      </c>
      <c r="D404" s="8">
        <f>'№ 5ведомственная'!G496</f>
        <v>27755.9</v>
      </c>
      <c r="E404" s="2"/>
    </row>
    <row r="405" spans="1:5" ht="38.25" hidden="1" outlineLevel="2" x14ac:dyDescent="0.25">
      <c r="A405" s="15" t="s">
        <v>179</v>
      </c>
      <c r="B405" s="17" t="s">
        <v>275</v>
      </c>
      <c r="C405" s="8" t="e">
        <f t="shared" ref="C405:D406" si="50">C406</f>
        <v>#REF!</v>
      </c>
      <c r="D405" s="8" t="e">
        <f t="shared" si="50"/>
        <v>#REF!</v>
      </c>
      <c r="E405" s="2"/>
    </row>
    <row r="406" spans="1:5" ht="25.5" hidden="1" outlineLevel="3" x14ac:dyDescent="0.25">
      <c r="A406" s="28" t="s">
        <v>179</v>
      </c>
      <c r="B406" s="29" t="s">
        <v>460</v>
      </c>
      <c r="C406" s="30" t="e">
        <f t="shared" si="50"/>
        <v>#REF!</v>
      </c>
      <c r="D406" s="30" t="e">
        <f t="shared" si="50"/>
        <v>#REF!</v>
      </c>
      <c r="E406" s="2"/>
    </row>
    <row r="407" spans="1:5" ht="25.5" hidden="1" outlineLevel="4" x14ac:dyDescent="0.25">
      <c r="A407" s="39" t="s">
        <v>179</v>
      </c>
      <c r="B407" s="40" t="s">
        <v>461</v>
      </c>
      <c r="C407" s="18" t="e">
        <f>C408+C412</f>
        <v>#REF!</v>
      </c>
      <c r="D407" s="18" t="e">
        <f>D408+D412</f>
        <v>#REF!</v>
      </c>
      <c r="E407" s="2"/>
    </row>
    <row r="408" spans="1:5" ht="25.5" hidden="1" outlineLevel="5" x14ac:dyDescent="0.25">
      <c r="A408" s="31" t="s">
        <v>179</v>
      </c>
      <c r="B408" s="32" t="s">
        <v>462</v>
      </c>
      <c r="C408" s="33" t="e">
        <f>C409+C410+C411</f>
        <v>#REF!</v>
      </c>
      <c r="D408" s="33" t="e">
        <f>D409+D410+D411</f>
        <v>#REF!</v>
      </c>
      <c r="E408" s="2"/>
    </row>
    <row r="409" spans="1:5" ht="51" hidden="1" outlineLevel="6" x14ac:dyDescent="0.25">
      <c r="A409" s="15" t="s">
        <v>179</v>
      </c>
      <c r="B409" s="17" t="s">
        <v>289</v>
      </c>
      <c r="C409" s="8" t="e">
        <f>'№ 5ведомственная'!#REF!</f>
        <v>#REF!</v>
      </c>
      <c r="D409" s="8" t="e">
        <f>'№ 5ведомственная'!#REF!</f>
        <v>#REF!</v>
      </c>
      <c r="E409" s="2"/>
    </row>
    <row r="410" spans="1:5" ht="25.5" hidden="1" outlineLevel="6" x14ac:dyDescent="0.25">
      <c r="A410" s="15" t="s">
        <v>179</v>
      </c>
      <c r="B410" s="17" t="s">
        <v>290</v>
      </c>
      <c r="C410" s="8" t="e">
        <f>'№ 5ведомственная'!#REF!</f>
        <v>#REF!</v>
      </c>
      <c r="D410" s="8" t="e">
        <f>'№ 5ведомственная'!#REF!</f>
        <v>#REF!</v>
      </c>
      <c r="E410" s="2"/>
    </row>
    <row r="411" spans="1:5" hidden="1" outlineLevel="6" x14ac:dyDescent="0.25">
      <c r="A411" s="15" t="s">
        <v>179</v>
      </c>
      <c r="B411" s="17" t="s">
        <v>291</v>
      </c>
      <c r="C411" s="8" t="e">
        <f>'№ 5ведомственная'!#REF!</f>
        <v>#REF!</v>
      </c>
      <c r="D411" s="8" t="e">
        <f>'№ 5ведомственная'!#REF!</f>
        <v>#REF!</v>
      </c>
      <c r="E411" s="2"/>
    </row>
    <row r="412" spans="1:5" ht="25.5" hidden="1" outlineLevel="5" x14ac:dyDescent="0.25">
      <c r="A412" s="15" t="s">
        <v>179</v>
      </c>
      <c r="B412" s="17" t="s">
        <v>463</v>
      </c>
      <c r="C412" s="8">
        <f>C413+C414</f>
        <v>5741.9</v>
      </c>
      <c r="D412" s="8">
        <f>D413+D414</f>
        <v>5693.7</v>
      </c>
      <c r="E412" s="2"/>
    </row>
    <row r="413" spans="1:5" ht="51" hidden="1" outlineLevel="6" x14ac:dyDescent="0.25">
      <c r="A413" s="15" t="s">
        <v>179</v>
      </c>
      <c r="B413" s="17" t="s">
        <v>289</v>
      </c>
      <c r="C413" s="8">
        <f>'№ 5ведомственная'!F514</f>
        <v>5669</v>
      </c>
      <c r="D413" s="8">
        <f>'№ 5ведомственная'!G514</f>
        <v>5620.8</v>
      </c>
      <c r="E413" s="2"/>
    </row>
    <row r="414" spans="1:5" ht="25.5" hidden="1" outlineLevel="6" x14ac:dyDescent="0.25">
      <c r="A414" s="28" t="s">
        <v>179</v>
      </c>
      <c r="B414" s="29" t="s">
        <v>290</v>
      </c>
      <c r="C414" s="30">
        <f>'№ 5ведомственная'!F515</f>
        <v>72.900000000000006</v>
      </c>
      <c r="D414" s="30">
        <f>'№ 5ведомственная'!G515</f>
        <v>72.900000000000006</v>
      </c>
      <c r="E414" s="2"/>
    </row>
    <row r="415" spans="1:5" s="26" customFormat="1" collapsed="1" x14ac:dyDescent="0.25">
      <c r="A415" s="41" t="s">
        <v>120</v>
      </c>
      <c r="B415" s="42" t="s">
        <v>239</v>
      </c>
      <c r="C415" s="43">
        <f>C416+C429</f>
        <v>74453.099999999991</v>
      </c>
      <c r="D415" s="43">
        <f>D416+D429</f>
        <v>74057.799999999988</v>
      </c>
      <c r="E415" s="4"/>
    </row>
    <row r="416" spans="1:5" outlineLevel="1" x14ac:dyDescent="0.25">
      <c r="A416" s="31" t="s">
        <v>121</v>
      </c>
      <c r="B416" s="32" t="s">
        <v>266</v>
      </c>
      <c r="C416" s="33">
        <f>'№ 5ведомственная'!F607</f>
        <v>70590.7</v>
      </c>
      <c r="D416" s="33">
        <f>'№ 5ведомственная'!G607</f>
        <v>70138.099999999991</v>
      </c>
      <c r="E416" s="2"/>
    </row>
    <row r="417" spans="1:5" ht="38.25" hidden="1" outlineLevel="2" x14ac:dyDescent="0.25">
      <c r="A417" s="15" t="s">
        <v>121</v>
      </c>
      <c r="B417" s="17" t="s">
        <v>283</v>
      </c>
      <c r="C417" s="8" t="e">
        <f>C418</f>
        <v>#REF!</v>
      </c>
      <c r="D417" s="8" t="e">
        <f>D418</f>
        <v>#REF!</v>
      </c>
      <c r="E417" s="2"/>
    </row>
    <row r="418" spans="1:5" ht="25.5" hidden="1" outlineLevel="3" x14ac:dyDescent="0.25">
      <c r="A418" s="15" t="s">
        <v>121</v>
      </c>
      <c r="B418" s="17" t="s">
        <v>490</v>
      </c>
      <c r="C418" s="8" t="e">
        <f>C419+C426</f>
        <v>#REF!</v>
      </c>
      <c r="D418" s="8" t="e">
        <f>D419+D426</f>
        <v>#REF!</v>
      </c>
      <c r="E418" s="2"/>
    </row>
    <row r="419" spans="1:5" hidden="1" outlineLevel="4" x14ac:dyDescent="0.25">
      <c r="A419" s="15" t="s">
        <v>121</v>
      </c>
      <c r="B419" s="17" t="s">
        <v>491</v>
      </c>
      <c r="C419" s="8" t="e">
        <f>C420+C424</f>
        <v>#REF!</v>
      </c>
      <c r="D419" s="8" t="e">
        <f>D420+D424</f>
        <v>#REF!</v>
      </c>
      <c r="E419" s="2"/>
    </row>
    <row r="420" spans="1:5" hidden="1" outlineLevel="5" x14ac:dyDescent="0.25">
      <c r="A420" s="15" t="s">
        <v>121</v>
      </c>
      <c r="B420" s="17" t="s">
        <v>492</v>
      </c>
      <c r="C420" s="8">
        <f>C421+C422+C423</f>
        <v>13048.8</v>
      </c>
      <c r="D420" s="8">
        <f>D421+D422+D423</f>
        <v>12673</v>
      </c>
      <c r="E420" s="2"/>
    </row>
    <row r="421" spans="1:5" ht="51" hidden="1" outlineLevel="6" x14ac:dyDescent="0.25">
      <c r="A421" s="15" t="s">
        <v>121</v>
      </c>
      <c r="B421" s="17" t="s">
        <v>289</v>
      </c>
      <c r="C421" s="8">
        <f>'№ 5ведомственная'!F616</f>
        <v>5789.4</v>
      </c>
      <c r="D421" s="8">
        <f>'№ 5ведомственная'!G616</f>
        <v>5575.2</v>
      </c>
      <c r="E421" s="2"/>
    </row>
    <row r="422" spans="1:5" ht="25.5" hidden="1" outlineLevel="6" x14ac:dyDescent="0.25">
      <c r="A422" s="15" t="s">
        <v>121</v>
      </c>
      <c r="B422" s="17" t="s">
        <v>290</v>
      </c>
      <c r="C422" s="8">
        <f>'№ 5ведомственная'!F617</f>
        <v>7224.2</v>
      </c>
      <c r="D422" s="8">
        <f>'№ 5ведомственная'!G617</f>
        <v>7063.6</v>
      </c>
      <c r="E422" s="2"/>
    </row>
    <row r="423" spans="1:5" hidden="1" outlineLevel="6" x14ac:dyDescent="0.25">
      <c r="A423" s="15" t="s">
        <v>121</v>
      </c>
      <c r="B423" s="17" t="s">
        <v>291</v>
      </c>
      <c r="C423" s="8">
        <f>'№ 5ведомственная'!F618</f>
        <v>35.200000000000003</v>
      </c>
      <c r="D423" s="8">
        <f>'№ 5ведомственная'!G618</f>
        <v>34.200000000000003</v>
      </c>
      <c r="E423" s="2"/>
    </row>
    <row r="424" spans="1:5" ht="25.5" hidden="1" outlineLevel="5" x14ac:dyDescent="0.25">
      <c r="A424" s="15" t="s">
        <v>121</v>
      </c>
      <c r="B424" s="17" t="s">
        <v>515</v>
      </c>
      <c r="C424" s="8" t="e">
        <f>C425</f>
        <v>#REF!</v>
      </c>
      <c r="D424" s="8" t="e">
        <f>D425</f>
        <v>#REF!</v>
      </c>
      <c r="E424" s="2"/>
    </row>
    <row r="425" spans="1:5" ht="25.5" hidden="1" outlineLevel="6" x14ac:dyDescent="0.25">
      <c r="A425" s="15" t="s">
        <v>121</v>
      </c>
      <c r="B425" s="17" t="s">
        <v>290</v>
      </c>
      <c r="C425" s="8" t="e">
        <f>'№ 5ведомственная'!#REF!</f>
        <v>#REF!</v>
      </c>
      <c r="D425" s="8" t="e">
        <f>'№ 5ведомственная'!#REF!</f>
        <v>#REF!</v>
      </c>
      <c r="E425" s="2"/>
    </row>
    <row r="426" spans="1:5" ht="25.5" hidden="1" outlineLevel="4" x14ac:dyDescent="0.25">
      <c r="A426" s="15" t="s">
        <v>121</v>
      </c>
      <c r="B426" s="17" t="s">
        <v>493</v>
      </c>
      <c r="C426" s="8">
        <f t="shared" ref="C426:D427" si="51">C427</f>
        <v>23729.4</v>
      </c>
      <c r="D426" s="8">
        <f t="shared" si="51"/>
        <v>22672.6</v>
      </c>
      <c r="E426" s="2"/>
    </row>
    <row r="427" spans="1:5" ht="25.5" hidden="1" outlineLevel="5" x14ac:dyDescent="0.25">
      <c r="A427" s="15" t="s">
        <v>121</v>
      </c>
      <c r="B427" s="17" t="s">
        <v>494</v>
      </c>
      <c r="C427" s="8">
        <f t="shared" si="51"/>
        <v>23729.4</v>
      </c>
      <c r="D427" s="8">
        <f t="shared" si="51"/>
        <v>22672.6</v>
      </c>
      <c r="E427" s="2"/>
    </row>
    <row r="428" spans="1:5" ht="25.5" hidden="1" outlineLevel="6" x14ac:dyDescent="0.25">
      <c r="A428" s="15" t="s">
        <v>121</v>
      </c>
      <c r="B428" s="17" t="s">
        <v>316</v>
      </c>
      <c r="C428" s="8">
        <f>'№ 5ведомственная'!F627</f>
        <v>23729.4</v>
      </c>
      <c r="D428" s="8">
        <f>'№ 5ведомственная'!G627</f>
        <v>22672.6</v>
      </c>
      <c r="E428" s="2"/>
    </row>
    <row r="429" spans="1:5" outlineLevel="1" collapsed="1" x14ac:dyDescent="0.25">
      <c r="A429" s="15" t="s">
        <v>216</v>
      </c>
      <c r="B429" s="17" t="s">
        <v>284</v>
      </c>
      <c r="C429" s="8">
        <f>'№ 5ведомственная'!F647</f>
        <v>3862.4</v>
      </c>
      <c r="D429" s="8">
        <f>'№ 5ведомственная'!G647</f>
        <v>3919.7000000000003</v>
      </c>
      <c r="E429" s="2"/>
    </row>
    <row r="430" spans="1:5" ht="38.25" hidden="1" outlineLevel="2" x14ac:dyDescent="0.25">
      <c r="A430" s="15" t="s">
        <v>216</v>
      </c>
      <c r="B430" s="17" t="s">
        <v>283</v>
      </c>
      <c r="C430" s="8" t="e">
        <f t="shared" ref="C430:D431" si="52">C431</f>
        <v>#REF!</v>
      </c>
      <c r="D430" s="8" t="e">
        <f t="shared" si="52"/>
        <v>#REF!</v>
      </c>
      <c r="E430" s="2"/>
    </row>
    <row r="431" spans="1:5" ht="38.25" hidden="1" outlineLevel="3" x14ac:dyDescent="0.25">
      <c r="A431" s="15" t="s">
        <v>216</v>
      </c>
      <c r="B431" s="17" t="s">
        <v>516</v>
      </c>
      <c r="C431" s="8" t="e">
        <f t="shared" si="52"/>
        <v>#REF!</v>
      </c>
      <c r="D431" s="8" t="e">
        <f t="shared" si="52"/>
        <v>#REF!</v>
      </c>
      <c r="E431" s="2"/>
    </row>
    <row r="432" spans="1:5" ht="25.5" hidden="1" outlineLevel="5" x14ac:dyDescent="0.25">
      <c r="A432" s="15" t="s">
        <v>216</v>
      </c>
      <c r="B432" s="17" t="s">
        <v>495</v>
      </c>
      <c r="C432" s="8" t="e">
        <f>C433+C434+C435</f>
        <v>#REF!</v>
      </c>
      <c r="D432" s="8" t="e">
        <f>D433+D434+D435</f>
        <v>#REF!</v>
      </c>
      <c r="E432" s="2"/>
    </row>
    <row r="433" spans="1:5" ht="51" hidden="1" outlineLevel="6" x14ac:dyDescent="0.25">
      <c r="A433" s="15" t="s">
        <v>216</v>
      </c>
      <c r="B433" s="17" t="s">
        <v>289</v>
      </c>
      <c r="C433" s="8">
        <f>'№ 5ведомственная'!F652</f>
        <v>3717.6</v>
      </c>
      <c r="D433" s="8">
        <f>'№ 5ведомственная'!G652</f>
        <v>3737.2</v>
      </c>
      <c r="E433" s="2"/>
    </row>
    <row r="434" spans="1:5" ht="25.5" hidden="1" outlineLevel="6" x14ac:dyDescent="0.25">
      <c r="A434" s="15" t="s">
        <v>216</v>
      </c>
      <c r="B434" s="17" t="s">
        <v>290</v>
      </c>
      <c r="C434" s="8">
        <f>'№ 5ведомственная'!F653</f>
        <v>142</v>
      </c>
      <c r="D434" s="8">
        <f>'№ 5ведомственная'!G653</f>
        <v>120.8</v>
      </c>
      <c r="E434" s="2"/>
    </row>
    <row r="435" spans="1:5" hidden="1" outlineLevel="6" x14ac:dyDescent="0.25">
      <c r="A435" s="15" t="s">
        <v>216</v>
      </c>
      <c r="B435" s="17" t="s">
        <v>291</v>
      </c>
      <c r="C435" s="8" t="e">
        <f>'№ 5ведомственная'!#REF!</f>
        <v>#REF!</v>
      </c>
      <c r="D435" s="8" t="e">
        <f>'№ 5ведомственная'!#REF!</f>
        <v>#REF!</v>
      </c>
      <c r="E435" s="2"/>
    </row>
    <row r="436" spans="1:5" s="26" customFormat="1" collapsed="1" x14ac:dyDescent="0.25">
      <c r="A436" s="19" t="s">
        <v>122</v>
      </c>
      <c r="B436" s="20" t="s">
        <v>240</v>
      </c>
      <c r="C436" s="7">
        <f>C437+C443+C474</f>
        <v>16250.9</v>
      </c>
      <c r="D436" s="7">
        <f>D437+D443+D474</f>
        <v>14430.3</v>
      </c>
      <c r="E436" s="4"/>
    </row>
    <row r="437" spans="1:5" outlineLevel="1" x14ac:dyDescent="0.25">
      <c r="A437" s="15" t="s">
        <v>123</v>
      </c>
      <c r="B437" s="17" t="s">
        <v>267</v>
      </c>
      <c r="C437" s="8">
        <f>'№ 5ведомственная'!F337</f>
        <v>1718.5</v>
      </c>
      <c r="D437" s="8">
        <f>'№ 5ведомственная'!G337</f>
        <v>1710.3</v>
      </c>
      <c r="E437" s="2"/>
    </row>
    <row r="438" spans="1:5" ht="38.25" hidden="1" outlineLevel="2" x14ac:dyDescent="0.25">
      <c r="A438" s="15" t="s">
        <v>123</v>
      </c>
      <c r="B438" s="17" t="s">
        <v>247</v>
      </c>
      <c r="C438" s="8">
        <f>C439</f>
        <v>0</v>
      </c>
      <c r="D438" s="8">
        <f t="shared" ref="D438:D441" si="53">D439</f>
        <v>0</v>
      </c>
      <c r="E438" s="2"/>
    </row>
    <row r="439" spans="1:5" ht="25.5" hidden="1" outlineLevel="3" x14ac:dyDescent="0.25">
      <c r="A439" s="15" t="s">
        <v>123</v>
      </c>
      <c r="B439" s="17" t="s">
        <v>318</v>
      </c>
      <c r="C439" s="8">
        <f>C440</f>
        <v>0</v>
      </c>
      <c r="D439" s="8">
        <f t="shared" si="53"/>
        <v>0</v>
      </c>
      <c r="E439" s="2"/>
    </row>
    <row r="440" spans="1:5" ht="38.25" hidden="1" outlineLevel="4" x14ac:dyDescent="0.25">
      <c r="A440" s="15" t="s">
        <v>123</v>
      </c>
      <c r="B440" s="17" t="s">
        <v>410</v>
      </c>
      <c r="C440" s="8">
        <f>C441</f>
        <v>0</v>
      </c>
      <c r="D440" s="8">
        <f t="shared" si="53"/>
        <v>0</v>
      </c>
      <c r="E440" s="2"/>
    </row>
    <row r="441" spans="1:5" ht="25.5" hidden="1" outlineLevel="5" x14ac:dyDescent="0.25">
      <c r="A441" s="15" t="s">
        <v>123</v>
      </c>
      <c r="B441" s="17" t="s">
        <v>411</v>
      </c>
      <c r="C441" s="8">
        <f>C442</f>
        <v>0</v>
      </c>
      <c r="D441" s="8">
        <f t="shared" si="53"/>
        <v>0</v>
      </c>
      <c r="E441" s="2"/>
    </row>
    <row r="442" spans="1:5" hidden="1" outlineLevel="6" x14ac:dyDescent="0.25">
      <c r="A442" s="15" t="s">
        <v>123</v>
      </c>
      <c r="B442" s="17" t="s">
        <v>301</v>
      </c>
      <c r="C442" s="8"/>
      <c r="D442" s="8"/>
      <c r="E442" s="2"/>
    </row>
    <row r="443" spans="1:5" outlineLevel="1" collapsed="1" x14ac:dyDescent="0.25">
      <c r="A443" s="15" t="s">
        <v>126</v>
      </c>
      <c r="B443" s="17" t="s">
        <v>268</v>
      </c>
      <c r="C443" s="8">
        <f>'№ 5ведомственная'!F343+'№ 5ведомственная'!F525</f>
        <v>1488</v>
      </c>
      <c r="D443" s="8">
        <f>'№ 5ведомственная'!G343+'№ 5ведомственная'!G525</f>
        <v>1288.7</v>
      </c>
      <c r="E443" s="2"/>
    </row>
    <row r="444" spans="1:5" ht="38.25" hidden="1" outlineLevel="2" x14ac:dyDescent="0.25">
      <c r="A444" s="15" t="s">
        <v>126</v>
      </c>
      <c r="B444" s="17" t="s">
        <v>275</v>
      </c>
      <c r="C444" s="8">
        <f>C445+C449</f>
        <v>1368</v>
      </c>
      <c r="D444" s="8">
        <f>D445+D449</f>
        <v>1263.7</v>
      </c>
      <c r="E444" s="2"/>
    </row>
    <row r="445" spans="1:5" ht="25.5" hidden="1" outlineLevel="3" x14ac:dyDescent="0.25">
      <c r="A445" s="15" t="s">
        <v>126</v>
      </c>
      <c r="B445" s="17" t="s">
        <v>430</v>
      </c>
      <c r="C445" s="8">
        <f>C446</f>
        <v>306</v>
      </c>
      <c r="D445" s="8">
        <f t="shared" ref="D445:D447" si="54">D446</f>
        <v>273.5</v>
      </c>
      <c r="E445" s="2"/>
    </row>
    <row r="446" spans="1:5" ht="25.5" hidden="1" outlineLevel="4" x14ac:dyDescent="0.25">
      <c r="A446" s="15" t="s">
        <v>126</v>
      </c>
      <c r="B446" s="17" t="s">
        <v>454</v>
      </c>
      <c r="C446" s="8">
        <f>C447</f>
        <v>306</v>
      </c>
      <c r="D446" s="8">
        <f t="shared" si="54"/>
        <v>273.5</v>
      </c>
      <c r="E446" s="2"/>
    </row>
    <row r="447" spans="1:5" ht="63.75" hidden="1" outlineLevel="5" x14ac:dyDescent="0.25">
      <c r="A447" s="15" t="s">
        <v>126</v>
      </c>
      <c r="B447" s="17" t="s">
        <v>464</v>
      </c>
      <c r="C447" s="8">
        <f>C448</f>
        <v>306</v>
      </c>
      <c r="D447" s="8">
        <f t="shared" si="54"/>
        <v>273.5</v>
      </c>
      <c r="E447" s="2"/>
    </row>
    <row r="448" spans="1:5" hidden="1" outlineLevel="6" x14ac:dyDescent="0.25">
      <c r="A448" s="15" t="s">
        <v>126</v>
      </c>
      <c r="B448" s="17" t="s">
        <v>301</v>
      </c>
      <c r="C448" s="8">
        <f>'№ 5ведомственная'!F530</f>
        <v>306</v>
      </c>
      <c r="D448" s="8">
        <f>'№ 5ведомственная'!G530</f>
        <v>273.5</v>
      </c>
      <c r="E448" s="2"/>
    </row>
    <row r="449" spans="1:5" ht="25.5" hidden="1" outlineLevel="3" x14ac:dyDescent="0.25">
      <c r="A449" s="15" t="s">
        <v>126</v>
      </c>
      <c r="B449" s="17" t="s">
        <v>436</v>
      </c>
      <c r="C449" s="8">
        <f>C450</f>
        <v>1062</v>
      </c>
      <c r="D449" s="8">
        <f t="shared" ref="D449:D451" si="55">D450</f>
        <v>990.2</v>
      </c>
      <c r="E449" s="2"/>
    </row>
    <row r="450" spans="1:5" ht="38.25" hidden="1" outlineLevel="4" x14ac:dyDescent="0.25">
      <c r="A450" s="15" t="s">
        <v>126</v>
      </c>
      <c r="B450" s="17" t="s">
        <v>437</v>
      </c>
      <c r="C450" s="8">
        <f>C451</f>
        <v>1062</v>
      </c>
      <c r="D450" s="8">
        <f t="shared" si="55"/>
        <v>990.2</v>
      </c>
      <c r="E450" s="2"/>
    </row>
    <row r="451" spans="1:5" ht="63.75" hidden="1" outlineLevel="5" x14ac:dyDescent="0.25">
      <c r="A451" s="15" t="s">
        <v>126</v>
      </c>
      <c r="B451" s="17" t="s">
        <v>464</v>
      </c>
      <c r="C451" s="8">
        <f>C452</f>
        <v>1062</v>
      </c>
      <c r="D451" s="8">
        <f t="shared" si="55"/>
        <v>990.2</v>
      </c>
      <c r="E451" s="2"/>
    </row>
    <row r="452" spans="1:5" hidden="1" outlineLevel="6" x14ac:dyDescent="0.25">
      <c r="A452" s="15" t="s">
        <v>126</v>
      </c>
      <c r="B452" s="17" t="s">
        <v>301</v>
      </c>
      <c r="C452" s="8">
        <f>'№ 5ведомственная'!F534</f>
        <v>1062</v>
      </c>
      <c r="D452" s="8">
        <f>'№ 5ведомственная'!G534</f>
        <v>990.2</v>
      </c>
      <c r="E452" s="2"/>
    </row>
    <row r="453" spans="1:5" ht="38.25" hidden="1" outlineLevel="2" x14ac:dyDescent="0.25">
      <c r="A453" s="15" t="s">
        <v>126</v>
      </c>
      <c r="B453" s="17" t="s">
        <v>269</v>
      </c>
      <c r="C453" s="8" t="e">
        <f>C454</f>
        <v>#REF!</v>
      </c>
      <c r="D453" s="8" t="e">
        <f t="shared" ref="D453:D456" si="56">D454</f>
        <v>#REF!</v>
      </c>
      <c r="E453" s="2"/>
    </row>
    <row r="454" spans="1:5" ht="25.5" hidden="1" outlineLevel="3" x14ac:dyDescent="0.25">
      <c r="A454" s="15" t="s">
        <v>126</v>
      </c>
      <c r="B454" s="17" t="s">
        <v>412</v>
      </c>
      <c r="C454" s="8" t="e">
        <f>C455</f>
        <v>#REF!</v>
      </c>
      <c r="D454" s="8" t="e">
        <f t="shared" si="56"/>
        <v>#REF!</v>
      </c>
      <c r="E454" s="2"/>
    </row>
    <row r="455" spans="1:5" ht="25.5" hidden="1" outlineLevel="4" x14ac:dyDescent="0.25">
      <c r="A455" s="15" t="s">
        <v>126</v>
      </c>
      <c r="B455" s="17" t="s">
        <v>413</v>
      </c>
      <c r="C455" s="8" t="e">
        <f>C456</f>
        <v>#REF!</v>
      </c>
      <c r="D455" s="8" t="e">
        <f t="shared" si="56"/>
        <v>#REF!</v>
      </c>
      <c r="E455" s="2"/>
    </row>
    <row r="456" spans="1:5" ht="25.5" hidden="1" outlineLevel="5" x14ac:dyDescent="0.25">
      <c r="A456" s="15" t="s">
        <v>126</v>
      </c>
      <c r="B456" s="17" t="s">
        <v>414</v>
      </c>
      <c r="C456" s="8" t="e">
        <f>C457</f>
        <v>#REF!</v>
      </c>
      <c r="D456" s="8" t="e">
        <f t="shared" si="56"/>
        <v>#REF!</v>
      </c>
      <c r="E456" s="2"/>
    </row>
    <row r="457" spans="1:5" hidden="1" outlineLevel="6" x14ac:dyDescent="0.25">
      <c r="A457" s="15" t="s">
        <v>126</v>
      </c>
      <c r="B457" s="17" t="s">
        <v>301</v>
      </c>
      <c r="C457" s="8" t="e">
        <f>'№ 5ведомственная'!#REF!</f>
        <v>#REF!</v>
      </c>
      <c r="D457" s="8" t="e">
        <f>'№ 5ведомственная'!#REF!</f>
        <v>#REF!</v>
      </c>
      <c r="E457" s="2"/>
    </row>
    <row r="458" spans="1:5" ht="38.25" hidden="1" outlineLevel="2" x14ac:dyDescent="0.25">
      <c r="A458" s="15" t="s">
        <v>126</v>
      </c>
      <c r="B458" s="17" t="s">
        <v>247</v>
      </c>
      <c r="C458" s="8" t="e">
        <f t="shared" ref="C458:D459" si="57">C459</f>
        <v>#REF!</v>
      </c>
      <c r="D458" s="8" t="e">
        <f t="shared" si="57"/>
        <v>#REF!</v>
      </c>
      <c r="E458" s="2"/>
    </row>
    <row r="459" spans="1:5" ht="25.5" hidden="1" outlineLevel="3" x14ac:dyDescent="0.25">
      <c r="A459" s="15" t="s">
        <v>126</v>
      </c>
      <c r="B459" s="17" t="s">
        <v>318</v>
      </c>
      <c r="C459" s="8" t="e">
        <f t="shared" si="57"/>
        <v>#REF!</v>
      </c>
      <c r="D459" s="8" t="e">
        <f t="shared" si="57"/>
        <v>#REF!</v>
      </c>
      <c r="E459" s="2"/>
    </row>
    <row r="460" spans="1:5" ht="38.25" hidden="1" outlineLevel="4" x14ac:dyDescent="0.25">
      <c r="A460" s="15" t="s">
        <v>126</v>
      </c>
      <c r="B460" s="17" t="s">
        <v>410</v>
      </c>
      <c r="C460" s="8" t="e">
        <f>C461+C463</f>
        <v>#REF!</v>
      </c>
      <c r="D460" s="8" t="e">
        <f>D461+D463</f>
        <v>#REF!</v>
      </c>
      <c r="E460" s="2"/>
    </row>
    <row r="461" spans="1:5" ht="25.5" hidden="1" outlineLevel="5" x14ac:dyDescent="0.25">
      <c r="A461" s="15" t="s">
        <v>126</v>
      </c>
      <c r="B461" s="17" t="s">
        <v>415</v>
      </c>
      <c r="C461" s="8" t="e">
        <f>C462</f>
        <v>#REF!</v>
      </c>
      <c r="D461" s="8" t="e">
        <f>D462</f>
        <v>#REF!</v>
      </c>
      <c r="E461" s="2"/>
    </row>
    <row r="462" spans="1:5" hidden="1" outlineLevel="6" x14ac:dyDescent="0.25">
      <c r="A462" s="15" t="s">
        <v>126</v>
      </c>
      <c r="B462" s="17" t="s">
        <v>301</v>
      </c>
      <c r="C462" s="8" t="e">
        <f>'№ 5ведомственная'!#REF!</f>
        <v>#REF!</v>
      </c>
      <c r="D462" s="8" t="e">
        <f>'№ 5ведомственная'!#REF!</f>
        <v>#REF!</v>
      </c>
      <c r="E462" s="2"/>
    </row>
    <row r="463" spans="1:5" ht="25.5" hidden="1" outlineLevel="5" x14ac:dyDescent="0.25">
      <c r="A463" s="15" t="s">
        <v>126</v>
      </c>
      <c r="B463" s="17" t="s">
        <v>519</v>
      </c>
      <c r="C463" s="8" t="e">
        <f>C464</f>
        <v>#REF!</v>
      </c>
      <c r="D463" s="8" t="e">
        <f>D464</f>
        <v>#REF!</v>
      </c>
      <c r="E463" s="2"/>
    </row>
    <row r="464" spans="1:5" hidden="1" outlineLevel="6" x14ac:dyDescent="0.25">
      <c r="A464" s="15" t="s">
        <v>126</v>
      </c>
      <c r="B464" s="17" t="s">
        <v>301</v>
      </c>
      <c r="C464" s="8" t="e">
        <f>'№ 5ведомственная'!#REF!</f>
        <v>#REF!</v>
      </c>
      <c r="D464" s="8" t="e">
        <f>'№ 5ведомственная'!#REF!</f>
        <v>#REF!</v>
      </c>
      <c r="E464" s="2"/>
    </row>
    <row r="465" spans="1:5" ht="38.25" hidden="1" outlineLevel="2" x14ac:dyDescent="0.25">
      <c r="A465" s="15" t="s">
        <v>126</v>
      </c>
      <c r="B465" s="17" t="s">
        <v>270</v>
      </c>
      <c r="C465" s="8" t="e">
        <f>C466+C470</f>
        <v>#REF!</v>
      </c>
      <c r="D465" s="8" t="e">
        <f>D466+D470</f>
        <v>#REF!</v>
      </c>
      <c r="E465" s="2"/>
    </row>
    <row r="466" spans="1:5" ht="25.5" hidden="1" outlineLevel="3" x14ac:dyDescent="0.25">
      <c r="A466" s="15" t="s">
        <v>126</v>
      </c>
      <c r="B466" s="17" t="s">
        <v>416</v>
      </c>
      <c r="C466" s="8">
        <f>C467</f>
        <v>120</v>
      </c>
      <c r="D466" s="8">
        <f t="shared" ref="D466:D468" si="58">D467</f>
        <v>25</v>
      </c>
      <c r="E466" s="2"/>
    </row>
    <row r="467" spans="1:5" ht="25.5" hidden="1" outlineLevel="4" x14ac:dyDescent="0.25">
      <c r="A467" s="15" t="s">
        <v>126</v>
      </c>
      <c r="B467" s="17" t="s">
        <v>417</v>
      </c>
      <c r="C467" s="8">
        <f>C468</f>
        <v>120</v>
      </c>
      <c r="D467" s="8">
        <f t="shared" si="58"/>
        <v>25</v>
      </c>
      <c r="E467" s="2"/>
    </row>
    <row r="468" spans="1:5" ht="38.25" hidden="1" outlineLevel="5" x14ac:dyDescent="0.25">
      <c r="A468" s="15" t="s">
        <v>126</v>
      </c>
      <c r="B468" s="17" t="s">
        <v>418</v>
      </c>
      <c r="C468" s="8">
        <f>C469</f>
        <v>120</v>
      </c>
      <c r="D468" s="8">
        <f t="shared" si="58"/>
        <v>25</v>
      </c>
      <c r="E468" s="2"/>
    </row>
    <row r="469" spans="1:5" hidden="1" outlineLevel="6" x14ac:dyDescent="0.25">
      <c r="A469" s="15" t="s">
        <v>126</v>
      </c>
      <c r="B469" s="17" t="s">
        <v>301</v>
      </c>
      <c r="C469" s="8">
        <f>'№ 5ведомственная'!F348</f>
        <v>120</v>
      </c>
      <c r="D469" s="8">
        <f>'№ 5ведомственная'!G348</f>
        <v>25</v>
      </c>
      <c r="E469" s="2"/>
    </row>
    <row r="470" spans="1:5" hidden="1" outlineLevel="3" x14ac:dyDescent="0.25">
      <c r="A470" s="15" t="s">
        <v>126</v>
      </c>
      <c r="B470" s="17" t="s">
        <v>419</v>
      </c>
      <c r="C470" s="8" t="e">
        <f>C471</f>
        <v>#REF!</v>
      </c>
      <c r="D470" s="8" t="e">
        <f t="shared" ref="D470:D472" si="59">D471</f>
        <v>#REF!</v>
      </c>
      <c r="E470" s="2"/>
    </row>
    <row r="471" spans="1:5" hidden="1" outlineLevel="4" x14ac:dyDescent="0.25">
      <c r="A471" s="15" t="s">
        <v>126</v>
      </c>
      <c r="B471" s="17" t="s">
        <v>420</v>
      </c>
      <c r="C471" s="8" t="e">
        <f>C472</f>
        <v>#REF!</v>
      </c>
      <c r="D471" s="8" t="e">
        <f t="shared" si="59"/>
        <v>#REF!</v>
      </c>
      <c r="E471" s="2"/>
    </row>
    <row r="472" spans="1:5" ht="38.25" hidden="1" outlineLevel="5" x14ac:dyDescent="0.25">
      <c r="A472" s="15" t="s">
        <v>126</v>
      </c>
      <c r="B472" s="17" t="s">
        <v>421</v>
      </c>
      <c r="C472" s="8" t="e">
        <f>C473</f>
        <v>#REF!</v>
      </c>
      <c r="D472" s="8" t="e">
        <f t="shared" si="59"/>
        <v>#REF!</v>
      </c>
      <c r="E472" s="2"/>
    </row>
    <row r="473" spans="1:5" hidden="1" outlineLevel="6" x14ac:dyDescent="0.25">
      <c r="A473" s="15" t="s">
        <v>126</v>
      </c>
      <c r="B473" s="17" t="s">
        <v>301</v>
      </c>
      <c r="C473" s="8" t="e">
        <f>'№ 5ведомственная'!#REF!</f>
        <v>#REF!</v>
      </c>
      <c r="D473" s="8" t="e">
        <f>'№ 5ведомственная'!#REF!</f>
        <v>#REF!</v>
      </c>
      <c r="E473" s="2"/>
    </row>
    <row r="474" spans="1:5" outlineLevel="1" collapsed="1" x14ac:dyDescent="0.25">
      <c r="A474" s="15" t="s">
        <v>134</v>
      </c>
      <c r="B474" s="17" t="s">
        <v>271</v>
      </c>
      <c r="C474" s="8">
        <f>'№ 5ведомственная'!F349+'№ 5ведомственная'!F535</f>
        <v>13044.4</v>
      </c>
      <c r="D474" s="8">
        <f>'№ 5ведомственная'!G349+'№ 5ведомственная'!G535</f>
        <v>11431.3</v>
      </c>
      <c r="E474" s="2"/>
    </row>
    <row r="475" spans="1:5" ht="38.25" hidden="1" outlineLevel="2" x14ac:dyDescent="0.25">
      <c r="A475" s="15" t="s">
        <v>134</v>
      </c>
      <c r="B475" s="17" t="s">
        <v>275</v>
      </c>
      <c r="C475" s="8">
        <f>C476</f>
        <v>6164.5</v>
      </c>
      <c r="D475" s="8">
        <f t="shared" ref="D475:D477" si="60">D476</f>
        <v>4740.3999999999996</v>
      </c>
      <c r="E475" s="2"/>
    </row>
    <row r="476" spans="1:5" ht="25.5" hidden="1" outlineLevel="3" x14ac:dyDescent="0.25">
      <c r="A476" s="15" t="s">
        <v>134</v>
      </c>
      <c r="B476" s="17" t="s">
        <v>430</v>
      </c>
      <c r="C476" s="8">
        <f>C477</f>
        <v>6164.5</v>
      </c>
      <c r="D476" s="8">
        <f t="shared" si="60"/>
        <v>4740.3999999999996</v>
      </c>
      <c r="E476" s="2"/>
    </row>
    <row r="477" spans="1:5" ht="25.5" hidden="1" outlineLevel="4" x14ac:dyDescent="0.25">
      <c r="A477" s="15" t="s">
        <v>134</v>
      </c>
      <c r="B477" s="17" t="s">
        <v>431</v>
      </c>
      <c r="C477" s="8">
        <f>C478</f>
        <v>6164.5</v>
      </c>
      <c r="D477" s="8">
        <f t="shared" si="60"/>
        <v>4740.3999999999996</v>
      </c>
      <c r="E477" s="2"/>
    </row>
    <row r="478" spans="1:5" ht="51" hidden="1" outlineLevel="5" x14ac:dyDescent="0.25">
      <c r="A478" s="15" t="s">
        <v>134</v>
      </c>
      <c r="B478" s="17" t="s">
        <v>465</v>
      </c>
      <c r="C478" s="8">
        <f>C479+C480</f>
        <v>6164.5</v>
      </c>
      <c r="D478" s="8">
        <f>D479+D480</f>
        <v>4740.3999999999996</v>
      </c>
      <c r="E478" s="2"/>
    </row>
    <row r="479" spans="1:5" ht="25.5" hidden="1" outlineLevel="6" x14ac:dyDescent="0.25">
      <c r="A479" s="15" t="s">
        <v>134</v>
      </c>
      <c r="B479" s="17" t="s">
        <v>290</v>
      </c>
      <c r="C479" s="8">
        <f>'№ 5ведомственная'!F540</f>
        <v>153.69999999999999</v>
      </c>
      <c r="D479" s="8">
        <f>'№ 5ведомственная'!G540</f>
        <v>111.9</v>
      </c>
      <c r="E479" s="2"/>
    </row>
    <row r="480" spans="1:5" hidden="1" outlineLevel="6" x14ac:dyDescent="0.25">
      <c r="A480" s="15" t="s">
        <v>134</v>
      </c>
      <c r="B480" s="17" t="s">
        <v>301</v>
      </c>
      <c r="C480" s="8">
        <f>'№ 5ведомственная'!F541</f>
        <v>6010.8</v>
      </c>
      <c r="D480" s="8">
        <f>'№ 5ведомственная'!G541</f>
        <v>4628.5</v>
      </c>
      <c r="E480" s="2"/>
    </row>
    <row r="481" spans="1:5" ht="38.25" hidden="1" outlineLevel="2" x14ac:dyDescent="0.25">
      <c r="A481" s="15" t="s">
        <v>134</v>
      </c>
      <c r="B481" s="17" t="s">
        <v>272</v>
      </c>
      <c r="C481" s="8" t="e">
        <f>C482</f>
        <v>#REF!</v>
      </c>
      <c r="D481" s="8" t="e">
        <f t="shared" ref="D481:D484" si="61">D482</f>
        <v>#REF!</v>
      </c>
      <c r="E481" s="2"/>
    </row>
    <row r="482" spans="1:5" ht="51" hidden="1" outlineLevel="3" x14ac:dyDescent="0.25">
      <c r="A482" s="15" t="s">
        <v>134</v>
      </c>
      <c r="B482" s="17" t="s">
        <v>422</v>
      </c>
      <c r="C482" s="8" t="e">
        <f>C483</f>
        <v>#REF!</v>
      </c>
      <c r="D482" s="8" t="e">
        <f t="shared" si="61"/>
        <v>#REF!</v>
      </c>
      <c r="E482" s="2"/>
    </row>
    <row r="483" spans="1:5" ht="63.75" hidden="1" outlineLevel="4" x14ac:dyDescent="0.25">
      <c r="A483" s="15" t="s">
        <v>134</v>
      </c>
      <c r="B483" s="17" t="s">
        <v>423</v>
      </c>
      <c r="C483" s="8" t="e">
        <f>C484</f>
        <v>#REF!</v>
      </c>
      <c r="D483" s="8" t="e">
        <f t="shared" si="61"/>
        <v>#REF!</v>
      </c>
      <c r="E483" s="2"/>
    </row>
    <row r="484" spans="1:5" ht="38.25" hidden="1" outlineLevel="5" x14ac:dyDescent="0.25">
      <c r="A484" s="15" t="s">
        <v>134</v>
      </c>
      <c r="B484" s="17" t="s">
        <v>424</v>
      </c>
      <c r="C484" s="8" t="e">
        <f>C485</f>
        <v>#REF!</v>
      </c>
      <c r="D484" s="8" t="e">
        <f t="shared" si="61"/>
        <v>#REF!</v>
      </c>
      <c r="E484" s="2"/>
    </row>
    <row r="485" spans="1:5" ht="25.5" hidden="1" outlineLevel="6" x14ac:dyDescent="0.25">
      <c r="A485" s="15" t="s">
        <v>134</v>
      </c>
      <c r="B485" s="17" t="s">
        <v>382</v>
      </c>
      <c r="C485" s="8" t="e">
        <f>'№ 5ведомственная'!#REF!</f>
        <v>#REF!</v>
      </c>
      <c r="D485" s="8" t="e">
        <f>'№ 5ведомственная'!#REF!</f>
        <v>#REF!</v>
      </c>
      <c r="E485" s="2"/>
    </row>
    <row r="486" spans="1:5" s="26" customFormat="1" collapsed="1" x14ac:dyDescent="0.25">
      <c r="A486" s="19" t="s">
        <v>187</v>
      </c>
      <c r="B486" s="20" t="s">
        <v>243</v>
      </c>
      <c r="C486" s="7">
        <f>C488+C513+C487</f>
        <v>14250.5</v>
      </c>
      <c r="D486" s="7">
        <f>D488+D513+D487</f>
        <v>10700.2</v>
      </c>
      <c r="E486" s="4"/>
    </row>
    <row r="487" spans="1:5" s="53" customFormat="1" x14ac:dyDescent="0.25">
      <c r="A487" s="15">
        <v>1101</v>
      </c>
      <c r="B487" s="17" t="s">
        <v>594</v>
      </c>
      <c r="C487" s="8">
        <f>'№ 5ведомственная'!F658</f>
        <v>2137</v>
      </c>
      <c r="D487" s="8">
        <f>'№ 5ведомственная'!G658</f>
        <v>0</v>
      </c>
      <c r="E487" s="52"/>
    </row>
    <row r="488" spans="1:5" outlineLevel="1" x14ac:dyDescent="0.25">
      <c r="A488" s="15" t="s">
        <v>218</v>
      </c>
      <c r="B488" s="17" t="s">
        <v>285</v>
      </c>
      <c r="C488" s="8">
        <f>'№ 5ведомственная'!F668</f>
        <v>6038.9</v>
      </c>
      <c r="D488" s="8">
        <f>'№ 5ведомственная'!G668</f>
        <v>5189.8999999999996</v>
      </c>
      <c r="E488" s="2"/>
    </row>
    <row r="489" spans="1:5" ht="38.25" hidden="1" outlineLevel="2" x14ac:dyDescent="0.25">
      <c r="A489" s="15" t="s">
        <v>218</v>
      </c>
      <c r="B489" s="17" t="s">
        <v>286</v>
      </c>
      <c r="C489" s="8" t="e">
        <f>C490+C505</f>
        <v>#REF!</v>
      </c>
      <c r="D489" s="8" t="e">
        <f>D490+D505</f>
        <v>#REF!</v>
      </c>
      <c r="E489" s="2"/>
    </row>
    <row r="490" spans="1:5" ht="25.5" hidden="1" outlineLevel="3" x14ac:dyDescent="0.25">
      <c r="A490" s="15" t="s">
        <v>218</v>
      </c>
      <c r="B490" s="17" t="s">
        <v>496</v>
      </c>
      <c r="C490" s="8" t="e">
        <f>C491+C497+C502</f>
        <v>#REF!</v>
      </c>
      <c r="D490" s="8" t="e">
        <f>D491+D497+D502</f>
        <v>#REF!</v>
      </c>
      <c r="E490" s="2"/>
    </row>
    <row r="491" spans="1:5" ht="63.75" hidden="1" outlineLevel="4" x14ac:dyDescent="0.25">
      <c r="A491" s="15" t="s">
        <v>218</v>
      </c>
      <c r="B491" s="17" t="s">
        <v>497</v>
      </c>
      <c r="C491" s="8" t="e">
        <f>C492+C495</f>
        <v>#REF!</v>
      </c>
      <c r="D491" s="8" t="e">
        <f>D492+D495</f>
        <v>#REF!</v>
      </c>
      <c r="E491" s="2"/>
    </row>
    <row r="492" spans="1:5" ht="76.5" hidden="1" outlineLevel="5" x14ac:dyDescent="0.25">
      <c r="A492" s="15" t="s">
        <v>218</v>
      </c>
      <c r="B492" s="17" t="s">
        <v>498</v>
      </c>
      <c r="C492" s="8" t="e">
        <f>C493+C494</f>
        <v>#REF!</v>
      </c>
      <c r="D492" s="8" t="e">
        <f>D493+D494</f>
        <v>#REF!</v>
      </c>
      <c r="E492" s="2"/>
    </row>
    <row r="493" spans="1:5" ht="51" hidden="1" outlineLevel="6" x14ac:dyDescent="0.25">
      <c r="A493" s="15" t="s">
        <v>218</v>
      </c>
      <c r="B493" s="17" t="s">
        <v>289</v>
      </c>
      <c r="C493" s="8" t="e">
        <f>'№ 5ведомственная'!#REF!</f>
        <v>#REF!</v>
      </c>
      <c r="D493" s="8" t="e">
        <f>'№ 5ведомственная'!#REF!</f>
        <v>#REF!</v>
      </c>
      <c r="E493" s="2"/>
    </row>
    <row r="494" spans="1:5" ht="25.5" hidden="1" outlineLevel="6" x14ac:dyDescent="0.25">
      <c r="A494" s="15" t="s">
        <v>218</v>
      </c>
      <c r="B494" s="17" t="s">
        <v>290</v>
      </c>
      <c r="C494" s="8">
        <f>'№ 5ведомственная'!F673</f>
        <v>600</v>
      </c>
      <c r="D494" s="8">
        <f>'№ 5ведомственная'!G673</f>
        <v>548.5</v>
      </c>
      <c r="E494" s="2"/>
    </row>
    <row r="495" spans="1:5" ht="25.5" hidden="1" outlineLevel="5" x14ac:dyDescent="0.25">
      <c r="A495" s="15" t="s">
        <v>218</v>
      </c>
      <c r="B495" s="17" t="s">
        <v>499</v>
      </c>
      <c r="C495" s="8" t="e">
        <f>C496</f>
        <v>#REF!</v>
      </c>
      <c r="D495" s="8" t="e">
        <f>D496</f>
        <v>#REF!</v>
      </c>
      <c r="E495" s="2"/>
    </row>
    <row r="496" spans="1:5" ht="25.5" hidden="1" outlineLevel="6" x14ac:dyDescent="0.25">
      <c r="A496" s="15" t="s">
        <v>218</v>
      </c>
      <c r="B496" s="17" t="s">
        <v>290</v>
      </c>
      <c r="C496" s="8" t="e">
        <f>'№ 5ведомственная'!#REF!</f>
        <v>#REF!</v>
      </c>
      <c r="D496" s="8" t="e">
        <f>'№ 5ведомственная'!#REF!</f>
        <v>#REF!</v>
      </c>
      <c r="E496" s="2"/>
    </row>
    <row r="497" spans="1:5" ht="38.25" hidden="1" outlineLevel="4" x14ac:dyDescent="0.25">
      <c r="A497" s="15" t="s">
        <v>218</v>
      </c>
      <c r="B497" s="17" t="s">
        <v>500</v>
      </c>
      <c r="C497" s="8" t="e">
        <f>C498</f>
        <v>#REF!</v>
      </c>
      <c r="D497" s="8" t="e">
        <f>D498</f>
        <v>#REF!</v>
      </c>
      <c r="E497" s="2"/>
    </row>
    <row r="498" spans="1:5" ht="25.5" hidden="1" outlineLevel="5" x14ac:dyDescent="0.25">
      <c r="A498" s="15" t="s">
        <v>218</v>
      </c>
      <c r="B498" s="17" t="s">
        <v>501</v>
      </c>
      <c r="C498" s="8" t="e">
        <f>C499+C500+C501</f>
        <v>#REF!</v>
      </c>
      <c r="D498" s="8" t="e">
        <f>D499+D500+D501</f>
        <v>#REF!</v>
      </c>
      <c r="E498" s="2"/>
    </row>
    <row r="499" spans="1:5" ht="51" hidden="1" outlineLevel="6" x14ac:dyDescent="0.25">
      <c r="A499" s="15" t="s">
        <v>218</v>
      </c>
      <c r="B499" s="17" t="s">
        <v>289</v>
      </c>
      <c r="C499" s="8" t="e">
        <f>'№ 5ведомственная'!#REF!</f>
        <v>#REF!</v>
      </c>
      <c r="D499" s="8" t="e">
        <f>'№ 5ведомственная'!#REF!</f>
        <v>#REF!</v>
      </c>
      <c r="E499" s="2"/>
    </row>
    <row r="500" spans="1:5" ht="25.5" hidden="1" outlineLevel="6" x14ac:dyDescent="0.25">
      <c r="A500" s="15" t="s">
        <v>218</v>
      </c>
      <c r="B500" s="17" t="s">
        <v>290</v>
      </c>
      <c r="C500" s="8">
        <f>'№ 5ведомственная'!F677</f>
        <v>800</v>
      </c>
      <c r="D500" s="8">
        <f>'№ 5ведомственная'!G677</f>
        <v>799.2</v>
      </c>
      <c r="E500" s="2"/>
    </row>
    <row r="501" spans="1:5" hidden="1" outlineLevel="6" x14ac:dyDescent="0.25">
      <c r="A501" s="15" t="s">
        <v>218</v>
      </c>
      <c r="B501" s="17" t="s">
        <v>291</v>
      </c>
      <c r="C501" s="8" t="e">
        <f>'№ 5ведомственная'!#REF!</f>
        <v>#REF!</v>
      </c>
      <c r="D501" s="8" t="e">
        <f>'№ 5ведомственная'!#REF!</f>
        <v>#REF!</v>
      </c>
      <c r="E501" s="2"/>
    </row>
    <row r="502" spans="1:5" ht="25.5" hidden="1" outlineLevel="4" x14ac:dyDescent="0.25">
      <c r="A502" s="15" t="s">
        <v>218</v>
      </c>
      <c r="B502" s="17" t="s">
        <v>502</v>
      </c>
      <c r="C502" s="8" t="e">
        <f t="shared" ref="C502:D503" si="62">C503</f>
        <v>#REF!</v>
      </c>
      <c r="D502" s="8" t="e">
        <f t="shared" si="62"/>
        <v>#REF!</v>
      </c>
      <c r="E502" s="2"/>
    </row>
    <row r="503" spans="1:5" hidden="1" outlineLevel="5" x14ac:dyDescent="0.25">
      <c r="A503" s="15" t="s">
        <v>218</v>
      </c>
      <c r="B503" s="17" t="s">
        <v>503</v>
      </c>
      <c r="C503" s="8" t="e">
        <f t="shared" si="62"/>
        <v>#REF!</v>
      </c>
      <c r="D503" s="8" t="e">
        <f t="shared" si="62"/>
        <v>#REF!</v>
      </c>
      <c r="E503" s="2"/>
    </row>
    <row r="504" spans="1:5" ht="25.5" hidden="1" outlineLevel="6" x14ac:dyDescent="0.25">
      <c r="A504" s="15" t="s">
        <v>218</v>
      </c>
      <c r="B504" s="17" t="s">
        <v>290</v>
      </c>
      <c r="C504" s="8" t="e">
        <f>'№ 5ведомственная'!#REF!</f>
        <v>#REF!</v>
      </c>
      <c r="D504" s="8" t="e">
        <f>'№ 5ведомственная'!#REF!</f>
        <v>#REF!</v>
      </c>
      <c r="E504" s="2"/>
    </row>
    <row r="505" spans="1:5" ht="25.5" hidden="1" outlineLevel="3" x14ac:dyDescent="0.25">
      <c r="A505" s="15" t="s">
        <v>218</v>
      </c>
      <c r="B505" s="17" t="s">
        <v>504</v>
      </c>
      <c r="C505" s="8" t="e">
        <f>C506</f>
        <v>#REF!</v>
      </c>
      <c r="D505" s="8" t="e">
        <f>D506</f>
        <v>#REF!</v>
      </c>
      <c r="E505" s="2"/>
    </row>
    <row r="506" spans="1:5" ht="25.5" hidden="1" outlineLevel="4" x14ac:dyDescent="0.25">
      <c r="A506" s="15" t="s">
        <v>218</v>
      </c>
      <c r="B506" s="17" t="s">
        <v>505</v>
      </c>
      <c r="C506" s="8" t="e">
        <f>C507+C511</f>
        <v>#REF!</v>
      </c>
      <c r="D506" s="8" t="e">
        <f>D507+D511</f>
        <v>#REF!</v>
      </c>
      <c r="E506" s="2"/>
    </row>
    <row r="507" spans="1:5" ht="25.5" hidden="1" outlineLevel="5" x14ac:dyDescent="0.25">
      <c r="A507" s="15" t="s">
        <v>218</v>
      </c>
      <c r="B507" s="17" t="s">
        <v>506</v>
      </c>
      <c r="C507" s="8" t="e">
        <f>C508+C509+C510</f>
        <v>#REF!</v>
      </c>
      <c r="D507" s="8" t="e">
        <f>D508+D509+D510</f>
        <v>#REF!</v>
      </c>
      <c r="E507" s="2"/>
    </row>
    <row r="508" spans="1:5" ht="51" hidden="1" outlineLevel="6" x14ac:dyDescent="0.25">
      <c r="A508" s="15" t="s">
        <v>218</v>
      </c>
      <c r="B508" s="17" t="s">
        <v>289</v>
      </c>
      <c r="C508" s="8">
        <f>'№ 5ведомственная'!F686</f>
        <v>2159.5</v>
      </c>
      <c r="D508" s="8">
        <f>'№ 5ведомственная'!G686</f>
        <v>1634.5</v>
      </c>
      <c r="E508" s="2"/>
    </row>
    <row r="509" spans="1:5" ht="25.5" hidden="1" outlineLevel="6" x14ac:dyDescent="0.25">
      <c r="A509" s="15" t="s">
        <v>218</v>
      </c>
      <c r="B509" s="17" t="s">
        <v>290</v>
      </c>
      <c r="C509" s="8">
        <f>'№ 5ведомственная'!F687</f>
        <v>1222.5999999999999</v>
      </c>
      <c r="D509" s="8">
        <f>'№ 5ведомственная'!G687</f>
        <v>1140.3</v>
      </c>
      <c r="E509" s="2"/>
    </row>
    <row r="510" spans="1:5" hidden="1" outlineLevel="6" x14ac:dyDescent="0.25">
      <c r="A510" s="15" t="s">
        <v>218</v>
      </c>
      <c r="B510" s="17" t="s">
        <v>291</v>
      </c>
      <c r="C510" s="8" t="e">
        <f>'№ 5ведомственная'!#REF!</f>
        <v>#REF!</v>
      </c>
      <c r="D510" s="8" t="e">
        <f>'№ 5ведомственная'!#REF!</f>
        <v>#REF!</v>
      </c>
      <c r="E510" s="2"/>
    </row>
    <row r="511" spans="1:5" hidden="1" outlineLevel="5" x14ac:dyDescent="0.25">
      <c r="A511" s="15" t="s">
        <v>218</v>
      </c>
      <c r="B511" s="17" t="s">
        <v>527</v>
      </c>
      <c r="C511" s="8">
        <f>C512</f>
        <v>0</v>
      </c>
      <c r="D511" s="8">
        <f>D512</f>
        <v>0</v>
      </c>
      <c r="E511" s="2"/>
    </row>
    <row r="512" spans="1:5" ht="25.5" hidden="1" outlineLevel="6" x14ac:dyDescent="0.25">
      <c r="A512" s="15" t="s">
        <v>218</v>
      </c>
      <c r="B512" s="17" t="s">
        <v>290</v>
      </c>
      <c r="C512" s="8"/>
      <c r="D512" s="8"/>
      <c r="E512" s="2"/>
    </row>
    <row r="513" spans="1:5" outlineLevel="1" collapsed="1" x14ac:dyDescent="0.25">
      <c r="A513" s="15" t="s">
        <v>188</v>
      </c>
      <c r="B513" s="17" t="s">
        <v>281</v>
      </c>
      <c r="C513" s="8">
        <f>'№ 5ведомственная'!F543</f>
        <v>6074.6</v>
      </c>
      <c r="D513" s="8">
        <f>'№ 5ведомственная'!G543</f>
        <v>5510.3</v>
      </c>
      <c r="E513" s="2"/>
    </row>
    <row r="514" spans="1:5" ht="38.25" hidden="1" outlineLevel="2" x14ac:dyDescent="0.25">
      <c r="A514" s="15" t="s">
        <v>188</v>
      </c>
      <c r="B514" s="17" t="s">
        <v>275</v>
      </c>
      <c r="C514" s="8">
        <f>C515</f>
        <v>4959.6000000000004</v>
      </c>
      <c r="D514" s="8">
        <f t="shared" ref="D514:D517" si="63">D515</f>
        <v>4395.3</v>
      </c>
      <c r="E514" s="2"/>
    </row>
    <row r="515" spans="1:5" ht="25.5" hidden="1" outlineLevel="3" x14ac:dyDescent="0.25">
      <c r="A515" s="15" t="s">
        <v>188</v>
      </c>
      <c r="B515" s="17" t="s">
        <v>451</v>
      </c>
      <c r="C515" s="8">
        <f>C516</f>
        <v>4959.6000000000004</v>
      </c>
      <c r="D515" s="8">
        <f t="shared" si="63"/>
        <v>4395.3</v>
      </c>
      <c r="E515" s="2"/>
    </row>
    <row r="516" spans="1:5" ht="25.5" hidden="1" outlineLevel="4" x14ac:dyDescent="0.25">
      <c r="A516" s="15" t="s">
        <v>188</v>
      </c>
      <c r="B516" s="17" t="s">
        <v>452</v>
      </c>
      <c r="C516" s="8">
        <f>C517</f>
        <v>4959.6000000000004</v>
      </c>
      <c r="D516" s="8">
        <f t="shared" si="63"/>
        <v>4395.3</v>
      </c>
      <c r="E516" s="2"/>
    </row>
    <row r="517" spans="1:5" ht="38.25" hidden="1" outlineLevel="5" x14ac:dyDescent="0.25">
      <c r="A517" s="15" t="s">
        <v>188</v>
      </c>
      <c r="B517" s="17" t="s">
        <v>466</v>
      </c>
      <c r="C517" s="8">
        <f>C518</f>
        <v>4959.6000000000004</v>
      </c>
      <c r="D517" s="8">
        <f t="shared" si="63"/>
        <v>4395.3</v>
      </c>
      <c r="E517" s="2"/>
    </row>
    <row r="518" spans="1:5" ht="25.5" hidden="1" outlineLevel="6" x14ac:dyDescent="0.25">
      <c r="A518" s="15" t="s">
        <v>188</v>
      </c>
      <c r="B518" s="17" t="s">
        <v>316</v>
      </c>
      <c r="C518" s="8">
        <f>'№ 5ведомственная'!F548</f>
        <v>4959.6000000000004</v>
      </c>
      <c r="D518" s="8">
        <f>'№ 5ведомственная'!G548</f>
        <v>4395.3</v>
      </c>
      <c r="E518" s="2"/>
    </row>
    <row r="519" spans="1:5" s="26" customFormat="1" collapsed="1" x14ac:dyDescent="0.25">
      <c r="A519" s="19" t="s">
        <v>137</v>
      </c>
      <c r="B519" s="20" t="s">
        <v>241</v>
      </c>
      <c r="C519" s="7">
        <f t="shared" ref="C519:C524" si="64">C520</f>
        <v>2235.3000000000002</v>
      </c>
      <c r="D519" s="7">
        <f t="shared" ref="D519:D524" si="65">D520</f>
        <v>2235.3000000000002</v>
      </c>
      <c r="E519" s="4"/>
    </row>
    <row r="520" spans="1:5" outlineLevel="1" x14ac:dyDescent="0.25">
      <c r="A520" s="15" t="s">
        <v>138</v>
      </c>
      <c r="B520" s="17" t="s">
        <v>273</v>
      </c>
      <c r="C520" s="8">
        <f>'№ 5ведомственная'!F367</f>
        <v>2235.3000000000002</v>
      </c>
      <c r="D520" s="8">
        <f>'№ 5ведомственная'!G367</f>
        <v>2235.3000000000002</v>
      </c>
      <c r="E520" s="2"/>
    </row>
    <row r="521" spans="1:5" ht="38.25" hidden="1" outlineLevel="2" x14ac:dyDescent="0.25">
      <c r="A521" s="15" t="s">
        <v>138</v>
      </c>
      <c r="B521" s="17" t="s">
        <v>247</v>
      </c>
      <c r="C521" s="8">
        <f t="shared" si="64"/>
        <v>1235.5999999999999</v>
      </c>
      <c r="D521" s="8">
        <f t="shared" si="65"/>
        <v>1235.5999999999999</v>
      </c>
      <c r="E521" s="2"/>
    </row>
    <row r="522" spans="1:5" ht="25.5" hidden="1" outlineLevel="3" x14ac:dyDescent="0.25">
      <c r="A522" s="15" t="s">
        <v>138</v>
      </c>
      <c r="B522" s="17" t="s">
        <v>425</v>
      </c>
      <c r="C522" s="8">
        <f t="shared" si="64"/>
        <v>1235.5999999999999</v>
      </c>
      <c r="D522" s="8">
        <f t="shared" si="65"/>
        <v>1235.5999999999999</v>
      </c>
      <c r="E522" s="2"/>
    </row>
    <row r="523" spans="1:5" hidden="1" outlineLevel="4" x14ac:dyDescent="0.25">
      <c r="A523" s="15" t="s">
        <v>138</v>
      </c>
      <c r="B523" s="17" t="s">
        <v>520</v>
      </c>
      <c r="C523" s="8">
        <f t="shared" si="64"/>
        <v>1235.5999999999999</v>
      </c>
      <c r="D523" s="8">
        <f t="shared" si="65"/>
        <v>1235.5999999999999</v>
      </c>
      <c r="E523" s="2"/>
    </row>
    <row r="524" spans="1:5" hidden="1" outlineLevel="5" x14ac:dyDescent="0.25">
      <c r="A524" s="15" t="s">
        <v>138</v>
      </c>
      <c r="B524" s="17" t="s">
        <v>426</v>
      </c>
      <c r="C524" s="8">
        <f t="shared" si="64"/>
        <v>1235.5999999999999</v>
      </c>
      <c r="D524" s="8">
        <f t="shared" si="65"/>
        <v>1235.5999999999999</v>
      </c>
      <c r="E524" s="2"/>
    </row>
    <row r="525" spans="1:5" ht="25.5" hidden="1" outlineLevel="6" x14ac:dyDescent="0.25">
      <c r="A525" s="15" t="s">
        <v>138</v>
      </c>
      <c r="B525" s="17" t="s">
        <v>316</v>
      </c>
      <c r="C525" s="8">
        <f>'№ 5ведомственная'!F374</f>
        <v>1235.5999999999999</v>
      </c>
      <c r="D525" s="8">
        <f>'№ 5ведомственная'!G374</f>
        <v>1235.5999999999999</v>
      </c>
      <c r="E525" s="2"/>
    </row>
    <row r="526" spans="1:5" hidden="1" outlineLevel="2" x14ac:dyDescent="0.25">
      <c r="A526" s="36" t="s">
        <v>9</v>
      </c>
      <c r="B526" s="37" t="s">
        <v>245</v>
      </c>
      <c r="C526" s="38">
        <f>C527</f>
        <v>0</v>
      </c>
      <c r="D526" s="38">
        <f t="shared" ref="D526:D528" si="66">D527</f>
        <v>0</v>
      </c>
      <c r="E526" s="2"/>
    </row>
    <row r="527" spans="1:5" ht="25.5" hidden="1" outlineLevel="3" x14ac:dyDescent="0.25">
      <c r="A527" s="36" t="s">
        <v>9</v>
      </c>
      <c r="B527" s="37" t="s">
        <v>292</v>
      </c>
      <c r="C527" s="38">
        <f>C528</f>
        <v>0</v>
      </c>
      <c r="D527" s="38">
        <f t="shared" si="66"/>
        <v>0</v>
      </c>
      <c r="E527" s="2"/>
    </row>
    <row r="528" spans="1:5" ht="25.5" hidden="1" outlineLevel="5" x14ac:dyDescent="0.25">
      <c r="A528" s="36" t="s">
        <v>9</v>
      </c>
      <c r="B528" s="37" t="s">
        <v>293</v>
      </c>
      <c r="C528" s="38">
        <f>C529</f>
        <v>0</v>
      </c>
      <c r="D528" s="38">
        <f t="shared" si="66"/>
        <v>0</v>
      </c>
      <c r="E528" s="2"/>
    </row>
    <row r="529" spans="1:5" hidden="1" outlineLevel="6" x14ac:dyDescent="0.25">
      <c r="A529" s="36" t="s">
        <v>9</v>
      </c>
      <c r="B529" s="37" t="s">
        <v>294</v>
      </c>
      <c r="C529" s="38"/>
      <c r="D529" s="38"/>
      <c r="E529" s="2"/>
    </row>
    <row r="530" spans="1:5" ht="12.75" customHeight="1" collapsed="1" x14ac:dyDescent="0.25">
      <c r="B530" s="34"/>
      <c r="C530" s="9"/>
      <c r="D530" s="9"/>
      <c r="E530" s="2"/>
    </row>
    <row r="531" spans="1:5" ht="12.75" customHeight="1" x14ac:dyDescent="0.25">
      <c r="A531" s="23"/>
      <c r="B531" s="23"/>
      <c r="C531" s="5"/>
      <c r="D531" s="5"/>
      <c r="E531" s="2"/>
    </row>
    <row r="532" spans="1:5" ht="15.2" customHeight="1" x14ac:dyDescent="0.25">
      <c r="B532" s="156"/>
      <c r="C532" s="157"/>
      <c r="D532" s="157"/>
      <c r="E532" s="2"/>
    </row>
  </sheetData>
  <mergeCells count="13">
    <mergeCell ref="B1:D1"/>
    <mergeCell ref="B2:D2"/>
    <mergeCell ref="B3:D3"/>
    <mergeCell ref="B4:D4"/>
    <mergeCell ref="B5:D5"/>
    <mergeCell ref="B532:D532"/>
    <mergeCell ref="A6:D7"/>
    <mergeCell ref="B8:D8"/>
    <mergeCell ref="A10:A11"/>
    <mergeCell ref="B10:B11"/>
    <mergeCell ref="C10:C11"/>
    <mergeCell ref="D10:D11"/>
    <mergeCell ref="B9:D9"/>
  </mergeCells>
  <pageMargins left="0.78749999999999998" right="0.59027779999999996" top="0.59027779999999996" bottom="0.59027779999999996" header="0.39374999999999999" footer="0.51180550000000002"/>
  <pageSetup paperSize="9" scale="8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I686"/>
  <sheetViews>
    <sheetView showGridLines="0" zoomScale="140" zoomScaleNormal="140" zoomScaleSheetLayoutView="100" workbookViewId="0">
      <selection activeCell="D2" sqref="D2:F2"/>
    </sheetView>
  </sheetViews>
  <sheetFormatPr defaultColWidth="9.140625" defaultRowHeight="15" outlineLevelRow="6" x14ac:dyDescent="0.25"/>
  <cols>
    <col min="1" max="1" width="7.7109375" style="88" customWidth="1"/>
    <col min="2" max="2" width="10.7109375" style="89" customWidth="1"/>
    <col min="3" max="3" width="7.7109375" style="88" customWidth="1"/>
    <col min="4" max="4" width="53.85546875" style="88" customWidth="1"/>
    <col min="5" max="5" width="11.7109375" style="110" customWidth="1"/>
    <col min="6" max="6" width="14.140625" style="110" customWidth="1"/>
    <col min="7" max="7" width="9.140625" style="51" customWidth="1"/>
    <col min="8" max="16384" width="9.140625" style="22"/>
  </cols>
  <sheetData>
    <row r="1" spans="1:7" ht="15" customHeight="1" x14ac:dyDescent="0.25">
      <c r="D1" s="189" t="s">
        <v>741</v>
      </c>
      <c r="E1" s="189"/>
      <c r="F1" s="189"/>
      <c r="G1" s="22"/>
    </row>
    <row r="2" spans="1:7" ht="30" customHeight="1" x14ac:dyDescent="0.25">
      <c r="D2" s="190" t="s">
        <v>911</v>
      </c>
      <c r="E2" s="190"/>
      <c r="F2" s="190"/>
      <c r="G2" s="22"/>
    </row>
    <row r="3" spans="1:7" ht="11.25" customHeight="1" x14ac:dyDescent="0.25">
      <c r="D3" s="194" t="s">
        <v>912</v>
      </c>
      <c r="E3" s="194"/>
      <c r="F3" s="194"/>
      <c r="G3" s="22"/>
    </row>
    <row r="4" spans="1:7" ht="15.75" customHeight="1" x14ac:dyDescent="0.25">
      <c r="D4" s="189" t="s">
        <v>908</v>
      </c>
      <c r="E4" s="189"/>
      <c r="F4" s="189"/>
      <c r="G4" s="22"/>
    </row>
    <row r="5" spans="1:7" ht="15" customHeight="1" x14ac:dyDescent="0.25">
      <c r="D5" s="189" t="s">
        <v>909</v>
      </c>
      <c r="E5" s="189"/>
      <c r="F5" s="189"/>
      <c r="G5" s="22"/>
    </row>
    <row r="6" spans="1:7" ht="15" customHeight="1" x14ac:dyDescent="0.25">
      <c r="D6" s="191" t="s">
        <v>910</v>
      </c>
      <c r="E6" s="192"/>
      <c r="F6" s="192"/>
      <c r="G6" s="22"/>
    </row>
    <row r="7" spans="1:7" x14ac:dyDescent="0.25">
      <c r="D7" s="193"/>
      <c r="E7" s="193"/>
      <c r="F7" s="193"/>
      <c r="G7" s="22"/>
    </row>
    <row r="8" spans="1:7" x14ac:dyDescent="0.25">
      <c r="D8" s="188"/>
      <c r="E8" s="188"/>
      <c r="F8" s="188"/>
      <c r="G8" s="22"/>
    </row>
    <row r="9" spans="1:7" x14ac:dyDescent="0.25">
      <c r="D9" s="151"/>
      <c r="E9" s="151"/>
      <c r="F9" s="151"/>
      <c r="G9" s="22"/>
    </row>
    <row r="10" spans="1:7" ht="15.75" customHeight="1" x14ac:dyDescent="0.25">
      <c r="A10" s="172" t="s">
        <v>885</v>
      </c>
      <c r="B10" s="172"/>
      <c r="C10" s="172"/>
      <c r="D10" s="172"/>
      <c r="E10" s="172"/>
      <c r="F10" s="172"/>
      <c r="G10" s="50"/>
    </row>
    <row r="11" spans="1:7" ht="72.75" customHeight="1" x14ac:dyDescent="0.25">
      <c r="A11" s="172"/>
      <c r="B11" s="172"/>
      <c r="C11" s="172"/>
      <c r="D11" s="172"/>
      <c r="E11" s="172"/>
      <c r="F11" s="172"/>
      <c r="G11" s="50"/>
    </row>
    <row r="12" spans="1:7" ht="15.75" customHeight="1" x14ac:dyDescent="0.25">
      <c r="D12" s="173"/>
      <c r="E12" s="174"/>
      <c r="F12" s="174"/>
      <c r="G12" s="50"/>
    </row>
    <row r="13" spans="1:7" ht="12" customHeight="1" x14ac:dyDescent="0.25">
      <c r="D13" s="170"/>
      <c r="E13" s="171"/>
      <c r="F13" s="171"/>
      <c r="G13" s="50"/>
    </row>
    <row r="14" spans="1:7" ht="18" customHeight="1" x14ac:dyDescent="0.25">
      <c r="A14" s="175" t="s">
        <v>509</v>
      </c>
      <c r="B14" s="177" t="s">
        <v>510</v>
      </c>
      <c r="C14" s="175" t="s">
        <v>511</v>
      </c>
      <c r="D14" s="175" t="s">
        <v>512</v>
      </c>
      <c r="E14" s="180" t="s">
        <v>736</v>
      </c>
      <c r="F14" s="178" t="s">
        <v>737</v>
      </c>
      <c r="G14" s="50"/>
    </row>
    <row r="15" spans="1:7" ht="42.75" customHeight="1" x14ac:dyDescent="0.25">
      <c r="A15" s="176"/>
      <c r="B15" s="176"/>
      <c r="C15" s="176"/>
      <c r="D15" s="176"/>
      <c r="E15" s="181"/>
      <c r="F15" s="179"/>
      <c r="G15" s="50"/>
    </row>
    <row r="16" spans="1:7" ht="15.75" customHeight="1" x14ac:dyDescent="0.25">
      <c r="A16" s="62">
        <v>1</v>
      </c>
      <c r="B16" s="63">
        <v>2</v>
      </c>
      <c r="C16" s="62">
        <v>3</v>
      </c>
      <c r="D16" s="62">
        <v>4</v>
      </c>
      <c r="E16" s="61">
        <v>5</v>
      </c>
      <c r="F16" s="61">
        <v>6</v>
      </c>
      <c r="G16" s="50"/>
    </row>
    <row r="17" spans="1:9" s="26" customFormat="1" ht="15.75" customHeight="1" x14ac:dyDescent="0.25">
      <c r="A17" s="64"/>
      <c r="B17" s="65"/>
      <c r="C17" s="64"/>
      <c r="D17" s="66" t="s">
        <v>521</v>
      </c>
      <c r="E17" s="117">
        <f>E18+E104+E153+E219+E355+E532+E583+E628+E678+E344</f>
        <v>1076188.43</v>
      </c>
      <c r="F17" s="67">
        <f>F18+F104+F153+F219+F355+F532+F583+F628+F678+F344</f>
        <v>1022418.0399999999</v>
      </c>
      <c r="G17" s="111"/>
      <c r="H17" s="112"/>
      <c r="I17" s="113"/>
    </row>
    <row r="18" spans="1:9" s="26" customFormat="1" x14ac:dyDescent="0.25">
      <c r="A18" s="68" t="s">
        <v>1</v>
      </c>
      <c r="B18" s="69"/>
      <c r="C18" s="68"/>
      <c r="D18" s="70" t="s">
        <v>235</v>
      </c>
      <c r="E18" s="71">
        <f>E19+E25+E40+E46+E57+E62</f>
        <v>111304.4</v>
      </c>
      <c r="F18" s="71">
        <f>F19+F25+F40+F46+F57+F62</f>
        <v>108813.2</v>
      </c>
      <c r="G18" s="55"/>
    </row>
    <row r="19" spans="1:9" ht="25.5" outlineLevel="1" x14ac:dyDescent="0.25">
      <c r="A19" s="72" t="s">
        <v>12</v>
      </c>
      <c r="B19" s="73"/>
      <c r="C19" s="72"/>
      <c r="D19" s="74" t="s">
        <v>246</v>
      </c>
      <c r="E19" s="75">
        <f t="shared" ref="E19:F23" si="0">E20</f>
        <v>2734.9</v>
      </c>
      <c r="F19" s="75">
        <f t="shared" si="0"/>
        <v>1610.8</v>
      </c>
      <c r="G19" s="50"/>
    </row>
    <row r="20" spans="1:9" ht="51" outlineLevel="2" x14ac:dyDescent="0.25">
      <c r="A20" s="72" t="s">
        <v>12</v>
      </c>
      <c r="B20" s="73" t="s">
        <v>13</v>
      </c>
      <c r="C20" s="72"/>
      <c r="D20" s="74" t="s">
        <v>644</v>
      </c>
      <c r="E20" s="75">
        <f t="shared" si="0"/>
        <v>2734.9</v>
      </c>
      <c r="F20" s="75">
        <f t="shared" si="0"/>
        <v>1610.8</v>
      </c>
      <c r="G20" s="50"/>
      <c r="H20" s="27"/>
    </row>
    <row r="21" spans="1:9" ht="25.5" outlineLevel="3" x14ac:dyDescent="0.25">
      <c r="A21" s="72" t="s">
        <v>12</v>
      </c>
      <c r="B21" s="73" t="s">
        <v>14</v>
      </c>
      <c r="C21" s="72"/>
      <c r="D21" s="74" t="s">
        <v>295</v>
      </c>
      <c r="E21" s="75">
        <f t="shared" si="0"/>
        <v>2734.9</v>
      </c>
      <c r="F21" s="75">
        <f t="shared" si="0"/>
        <v>1610.8</v>
      </c>
      <c r="G21" s="50"/>
    </row>
    <row r="22" spans="1:9" ht="25.5" outlineLevel="4" x14ac:dyDescent="0.25">
      <c r="A22" s="72" t="s">
        <v>12</v>
      </c>
      <c r="B22" s="73" t="s">
        <v>15</v>
      </c>
      <c r="C22" s="72"/>
      <c r="D22" s="74" t="s">
        <v>296</v>
      </c>
      <c r="E22" s="75">
        <f t="shared" si="0"/>
        <v>2734.9</v>
      </c>
      <c r="F22" s="75">
        <f t="shared" si="0"/>
        <v>1610.8</v>
      </c>
      <c r="G22" s="50"/>
    </row>
    <row r="23" spans="1:9" outlineLevel="5" x14ac:dyDescent="0.25">
      <c r="A23" s="72" t="s">
        <v>12</v>
      </c>
      <c r="B23" s="73" t="s">
        <v>16</v>
      </c>
      <c r="C23" s="72"/>
      <c r="D23" s="74" t="s">
        <v>297</v>
      </c>
      <c r="E23" s="75">
        <f t="shared" si="0"/>
        <v>2734.9</v>
      </c>
      <c r="F23" s="75">
        <f t="shared" si="0"/>
        <v>1610.8</v>
      </c>
      <c r="G23" s="50"/>
    </row>
    <row r="24" spans="1:9" ht="51" outlineLevel="6" x14ac:dyDescent="0.25">
      <c r="A24" s="72" t="s">
        <v>12</v>
      </c>
      <c r="B24" s="73" t="s">
        <v>16</v>
      </c>
      <c r="C24" s="72" t="s">
        <v>6</v>
      </c>
      <c r="D24" s="74" t="s">
        <v>289</v>
      </c>
      <c r="E24" s="75">
        <f>'№ 5ведомственная'!F32</f>
        <v>2734.9</v>
      </c>
      <c r="F24" s="75">
        <f>'№ 5ведомственная'!G32</f>
        <v>1610.8</v>
      </c>
      <c r="G24" s="50"/>
    </row>
    <row r="25" spans="1:9" ht="38.25" outlineLevel="1" x14ac:dyDescent="0.25">
      <c r="A25" s="72" t="s">
        <v>17</v>
      </c>
      <c r="B25" s="73"/>
      <c r="C25" s="72"/>
      <c r="D25" s="74" t="s">
        <v>248</v>
      </c>
      <c r="E25" s="75">
        <f>E26</f>
        <v>53869.499999999993</v>
      </c>
      <c r="F25" s="75">
        <f>F26</f>
        <v>54432.799999999996</v>
      </c>
      <c r="G25" s="50"/>
    </row>
    <row r="26" spans="1:9" ht="51" outlineLevel="2" x14ac:dyDescent="0.25">
      <c r="A26" s="72" t="s">
        <v>17</v>
      </c>
      <c r="B26" s="73" t="s">
        <v>13</v>
      </c>
      <c r="C26" s="72"/>
      <c r="D26" s="74" t="s">
        <v>644</v>
      </c>
      <c r="E26" s="75">
        <f>E27+E32</f>
        <v>53869.499999999993</v>
      </c>
      <c r="F26" s="75">
        <f>F27+F32</f>
        <v>54432.799999999996</v>
      </c>
      <c r="G26" s="50"/>
    </row>
    <row r="27" spans="1:9" ht="38.25" outlineLevel="3" x14ac:dyDescent="0.25">
      <c r="A27" s="72" t="s">
        <v>17</v>
      </c>
      <c r="B27" s="73" t="s">
        <v>18</v>
      </c>
      <c r="C27" s="72"/>
      <c r="D27" s="74" t="s">
        <v>729</v>
      </c>
      <c r="E27" s="75">
        <f t="shared" ref="E27:F28" si="1">E28</f>
        <v>418.70000000000005</v>
      </c>
      <c r="F27" s="75">
        <f t="shared" si="1"/>
        <v>418.7</v>
      </c>
      <c r="G27" s="50"/>
    </row>
    <row r="28" spans="1:9" ht="63.75" outlineLevel="4" x14ac:dyDescent="0.25">
      <c r="A28" s="72" t="s">
        <v>17</v>
      </c>
      <c r="B28" s="73" t="s">
        <v>19</v>
      </c>
      <c r="C28" s="72"/>
      <c r="D28" s="74" t="s">
        <v>299</v>
      </c>
      <c r="E28" s="75">
        <f t="shared" si="1"/>
        <v>418.70000000000005</v>
      </c>
      <c r="F28" s="75">
        <f t="shared" si="1"/>
        <v>418.7</v>
      </c>
      <c r="G28" s="50"/>
    </row>
    <row r="29" spans="1:9" ht="51" outlineLevel="5" x14ac:dyDescent="0.25">
      <c r="A29" s="72" t="s">
        <v>17</v>
      </c>
      <c r="B29" s="73" t="s">
        <v>20</v>
      </c>
      <c r="C29" s="72"/>
      <c r="D29" s="78" t="s">
        <v>676</v>
      </c>
      <c r="E29" s="75">
        <f>E30+E31</f>
        <v>418.70000000000005</v>
      </c>
      <c r="F29" s="75">
        <f>F30+F31</f>
        <v>418.7</v>
      </c>
      <c r="G29" s="50"/>
    </row>
    <row r="30" spans="1:9" ht="51" outlineLevel="6" x14ac:dyDescent="0.25">
      <c r="A30" s="72" t="s">
        <v>17</v>
      </c>
      <c r="B30" s="73" t="s">
        <v>20</v>
      </c>
      <c r="C30" s="72" t="s">
        <v>6</v>
      </c>
      <c r="D30" s="74" t="s">
        <v>289</v>
      </c>
      <c r="E30" s="75">
        <f>'№ 5ведомственная'!F38</f>
        <v>342.8</v>
      </c>
      <c r="F30" s="75">
        <f>'№ 5ведомственная'!G38</f>
        <v>397.9</v>
      </c>
      <c r="G30" s="50"/>
    </row>
    <row r="31" spans="1:9" ht="25.5" outlineLevel="6" x14ac:dyDescent="0.25">
      <c r="A31" s="72" t="s">
        <v>17</v>
      </c>
      <c r="B31" s="73" t="s">
        <v>20</v>
      </c>
      <c r="C31" s="72" t="s">
        <v>7</v>
      </c>
      <c r="D31" s="74" t="s">
        <v>290</v>
      </c>
      <c r="E31" s="75">
        <f>'№ 5ведомственная'!F39</f>
        <v>75.900000000000006</v>
      </c>
      <c r="F31" s="75">
        <f>'№ 5ведомственная'!G39</f>
        <v>20.8</v>
      </c>
      <c r="G31" s="50"/>
    </row>
    <row r="32" spans="1:9" ht="25.5" outlineLevel="3" x14ac:dyDescent="0.25">
      <c r="A32" s="72" t="s">
        <v>17</v>
      </c>
      <c r="B32" s="73" t="s">
        <v>14</v>
      </c>
      <c r="C32" s="72"/>
      <c r="D32" s="74" t="s">
        <v>295</v>
      </c>
      <c r="E32" s="75">
        <f t="shared" ref="E32:F32" si="2">E33</f>
        <v>53450.799999999996</v>
      </c>
      <c r="F32" s="75">
        <f t="shared" si="2"/>
        <v>54014.1</v>
      </c>
      <c r="G32" s="50"/>
    </row>
    <row r="33" spans="1:7" ht="25.5" outlineLevel="4" x14ac:dyDescent="0.25">
      <c r="A33" s="72" t="s">
        <v>17</v>
      </c>
      <c r="B33" s="73" t="s">
        <v>15</v>
      </c>
      <c r="C33" s="72"/>
      <c r="D33" s="74" t="s">
        <v>296</v>
      </c>
      <c r="E33" s="75">
        <f>E34+E38</f>
        <v>53450.799999999996</v>
      </c>
      <c r="F33" s="75">
        <f t="shared" ref="F33" si="3">F34+F38</f>
        <v>54014.1</v>
      </c>
      <c r="G33" s="50"/>
    </row>
    <row r="34" spans="1:7" ht="51" outlineLevel="5" x14ac:dyDescent="0.25">
      <c r="A34" s="72" t="s">
        <v>17</v>
      </c>
      <c r="B34" s="73" t="s">
        <v>22</v>
      </c>
      <c r="C34" s="72"/>
      <c r="D34" s="74" t="s">
        <v>682</v>
      </c>
      <c r="E34" s="75">
        <f>E35+E36+E37</f>
        <v>53450.799999999996</v>
      </c>
      <c r="F34" s="75">
        <f>F35+F36+F37</f>
        <v>53370.6</v>
      </c>
      <c r="G34" s="50"/>
    </row>
    <row r="35" spans="1:7" ht="51" outlineLevel="6" x14ac:dyDescent="0.25">
      <c r="A35" s="72" t="s">
        <v>17</v>
      </c>
      <c r="B35" s="73" t="s">
        <v>22</v>
      </c>
      <c r="C35" s="72" t="s">
        <v>6</v>
      </c>
      <c r="D35" s="74" t="s">
        <v>289</v>
      </c>
      <c r="E35" s="75">
        <f>'№ 5ведомственная'!F43</f>
        <v>46742.2</v>
      </c>
      <c r="F35" s="75">
        <f>'№ 5ведомственная'!G43</f>
        <v>46737.1</v>
      </c>
      <c r="G35" s="50"/>
    </row>
    <row r="36" spans="1:7" ht="25.5" outlineLevel="6" x14ac:dyDescent="0.25">
      <c r="A36" s="72" t="s">
        <v>17</v>
      </c>
      <c r="B36" s="73" t="s">
        <v>22</v>
      </c>
      <c r="C36" s="72" t="s">
        <v>7</v>
      </c>
      <c r="D36" s="74" t="s">
        <v>290</v>
      </c>
      <c r="E36" s="75">
        <f>'№ 5ведомственная'!F44</f>
        <v>6704.1</v>
      </c>
      <c r="F36" s="75">
        <f>'№ 5ведомственная'!G44</f>
        <v>6499</v>
      </c>
      <c r="G36" s="50"/>
    </row>
    <row r="37" spans="1:7" outlineLevel="6" x14ac:dyDescent="0.25">
      <c r="A37" s="72" t="s">
        <v>17</v>
      </c>
      <c r="B37" s="73" t="s">
        <v>22</v>
      </c>
      <c r="C37" s="72" t="s">
        <v>8</v>
      </c>
      <c r="D37" s="74" t="s">
        <v>291</v>
      </c>
      <c r="E37" s="75">
        <f>'№ 5ведомственная'!F45</f>
        <v>4.5</v>
      </c>
      <c r="F37" s="75">
        <f>'№ 5ведомственная'!G45</f>
        <v>134.5</v>
      </c>
      <c r="G37" s="50"/>
    </row>
    <row r="38" spans="1:7" ht="38.25" outlineLevel="6" x14ac:dyDescent="0.25">
      <c r="A38" s="73" t="s">
        <v>17</v>
      </c>
      <c r="B38" s="73" t="s">
        <v>732</v>
      </c>
      <c r="C38" s="72"/>
      <c r="D38" s="74" t="s">
        <v>735</v>
      </c>
      <c r="E38" s="75">
        <f>E39</f>
        <v>0</v>
      </c>
      <c r="F38" s="75">
        <f t="shared" ref="F38" si="4">F39</f>
        <v>643.5</v>
      </c>
      <c r="G38" s="50"/>
    </row>
    <row r="39" spans="1:7" ht="51" outlineLevel="6" x14ac:dyDescent="0.25">
      <c r="A39" s="73" t="s">
        <v>17</v>
      </c>
      <c r="B39" s="73" t="s">
        <v>732</v>
      </c>
      <c r="C39" s="72">
        <v>100</v>
      </c>
      <c r="D39" s="74" t="s">
        <v>289</v>
      </c>
      <c r="E39" s="75">
        <f>'№ 5ведомственная'!F47</f>
        <v>0</v>
      </c>
      <c r="F39" s="75">
        <f>'№ 5ведомственная'!G47</f>
        <v>643.5</v>
      </c>
      <c r="G39" s="50"/>
    </row>
    <row r="40" spans="1:7" outlineLevel="1" x14ac:dyDescent="0.25">
      <c r="A40" s="72" t="s">
        <v>23</v>
      </c>
      <c r="B40" s="73"/>
      <c r="C40" s="72"/>
      <c r="D40" s="74" t="s">
        <v>249</v>
      </c>
      <c r="E40" s="75">
        <f>E41</f>
        <v>13.6</v>
      </c>
      <c r="F40" s="75">
        <f t="shared" ref="F40:F44" si="5">F41</f>
        <v>13.6</v>
      </c>
      <c r="G40" s="50"/>
    </row>
    <row r="41" spans="1:7" ht="51" outlineLevel="2" x14ac:dyDescent="0.25">
      <c r="A41" s="72" t="s">
        <v>23</v>
      </c>
      <c r="B41" s="73" t="s">
        <v>13</v>
      </c>
      <c r="C41" s="72"/>
      <c r="D41" s="74" t="s">
        <v>644</v>
      </c>
      <c r="E41" s="75">
        <f>E42</f>
        <v>13.6</v>
      </c>
      <c r="F41" s="75">
        <f t="shared" si="5"/>
        <v>13.6</v>
      </c>
      <c r="G41" s="50"/>
    </row>
    <row r="42" spans="1:7" ht="38.25" outlineLevel="3" x14ac:dyDescent="0.25">
      <c r="A42" s="72" t="s">
        <v>23</v>
      </c>
      <c r="B42" s="73" t="s">
        <v>18</v>
      </c>
      <c r="C42" s="72"/>
      <c r="D42" s="74" t="s">
        <v>729</v>
      </c>
      <c r="E42" s="75">
        <f>E43</f>
        <v>13.6</v>
      </c>
      <c r="F42" s="75">
        <f t="shared" si="5"/>
        <v>13.6</v>
      </c>
      <c r="G42" s="50"/>
    </row>
    <row r="43" spans="1:7" ht="63.75" outlineLevel="4" x14ac:dyDescent="0.25">
      <c r="A43" s="72" t="s">
        <v>23</v>
      </c>
      <c r="B43" s="73" t="s">
        <v>19</v>
      </c>
      <c r="C43" s="72"/>
      <c r="D43" s="74" t="s">
        <v>299</v>
      </c>
      <c r="E43" s="75">
        <f>E44</f>
        <v>13.6</v>
      </c>
      <c r="F43" s="75">
        <f t="shared" si="5"/>
        <v>13.6</v>
      </c>
      <c r="G43" s="50"/>
    </row>
    <row r="44" spans="1:7" ht="53.25" customHeight="1" outlineLevel="5" x14ac:dyDescent="0.25">
      <c r="A44" s="72" t="s">
        <v>23</v>
      </c>
      <c r="B44" s="73" t="s">
        <v>24</v>
      </c>
      <c r="C44" s="72"/>
      <c r="D44" s="74" t="s">
        <v>891</v>
      </c>
      <c r="E44" s="75">
        <f>E45</f>
        <v>13.6</v>
      </c>
      <c r="F44" s="75">
        <f t="shared" si="5"/>
        <v>13.6</v>
      </c>
      <c r="G44" s="50"/>
    </row>
    <row r="45" spans="1:7" ht="25.5" outlineLevel="6" x14ac:dyDescent="0.25">
      <c r="A45" s="72" t="s">
        <v>23</v>
      </c>
      <c r="B45" s="73" t="s">
        <v>24</v>
      </c>
      <c r="C45" s="72" t="s">
        <v>7</v>
      </c>
      <c r="D45" s="74" t="s">
        <v>290</v>
      </c>
      <c r="E45" s="75">
        <f>'№ 5ведомственная'!F53</f>
        <v>13.6</v>
      </c>
      <c r="F45" s="75">
        <f>'№ 5ведомственная'!G53</f>
        <v>13.6</v>
      </c>
      <c r="G45" s="50"/>
    </row>
    <row r="46" spans="1:7" ht="38.25" outlineLevel="1" x14ac:dyDescent="0.25">
      <c r="A46" s="72" t="s">
        <v>2</v>
      </c>
      <c r="B46" s="73"/>
      <c r="C46" s="72"/>
      <c r="D46" s="74" t="s">
        <v>244</v>
      </c>
      <c r="E46" s="75">
        <f t="shared" ref="E46:F47" si="6">E47</f>
        <v>14460.1</v>
      </c>
      <c r="F46" s="75">
        <f t="shared" si="6"/>
        <v>14178.7</v>
      </c>
      <c r="G46" s="50"/>
    </row>
    <row r="47" spans="1:7" outlineLevel="2" x14ac:dyDescent="0.25">
      <c r="A47" s="72" t="s">
        <v>2</v>
      </c>
      <c r="B47" s="73" t="s">
        <v>3</v>
      </c>
      <c r="C47" s="72"/>
      <c r="D47" s="74" t="s">
        <v>245</v>
      </c>
      <c r="E47" s="75">
        <f t="shared" si="6"/>
        <v>14460.1</v>
      </c>
      <c r="F47" s="75">
        <f t="shared" si="6"/>
        <v>14178.7</v>
      </c>
      <c r="G47" s="50"/>
    </row>
    <row r="48" spans="1:7" ht="25.5" outlineLevel="3" x14ac:dyDescent="0.25">
      <c r="A48" s="72" t="s">
        <v>2</v>
      </c>
      <c r="B48" s="73" t="s">
        <v>4</v>
      </c>
      <c r="C48" s="72"/>
      <c r="D48" s="74" t="s">
        <v>287</v>
      </c>
      <c r="E48" s="75">
        <f>E49+E54+E52</f>
        <v>14460.1</v>
      </c>
      <c r="F48" s="75">
        <f t="shared" ref="F48" si="7">F49+F54+F52</f>
        <v>14178.7</v>
      </c>
      <c r="G48" s="50"/>
    </row>
    <row r="49" spans="1:7" ht="25.5" outlineLevel="5" x14ac:dyDescent="0.25">
      <c r="A49" s="72" t="s">
        <v>2</v>
      </c>
      <c r="B49" s="73" t="s">
        <v>5</v>
      </c>
      <c r="C49" s="72"/>
      <c r="D49" s="74" t="s">
        <v>288</v>
      </c>
      <c r="E49" s="75">
        <f>E50+E51</f>
        <v>13184.4</v>
      </c>
      <c r="F49" s="75">
        <f>F50+F51</f>
        <v>12723.9</v>
      </c>
      <c r="G49" s="50"/>
    </row>
    <row r="50" spans="1:7" ht="51" outlineLevel="6" x14ac:dyDescent="0.25">
      <c r="A50" s="72" t="s">
        <v>2</v>
      </c>
      <c r="B50" s="73" t="s">
        <v>5</v>
      </c>
      <c r="C50" s="72" t="s">
        <v>6</v>
      </c>
      <c r="D50" s="74" t="s">
        <v>289</v>
      </c>
      <c r="E50" s="75">
        <f>'№ 5ведомственная'!F21</f>
        <v>12274.8</v>
      </c>
      <c r="F50" s="75">
        <f>'№ 5ведомственная'!G21</f>
        <v>11997.3</v>
      </c>
      <c r="G50" s="50"/>
    </row>
    <row r="51" spans="1:7" ht="25.5" outlineLevel="6" x14ac:dyDescent="0.25">
      <c r="A51" s="72" t="s">
        <v>2</v>
      </c>
      <c r="B51" s="73" t="s">
        <v>5</v>
      </c>
      <c r="C51" s="72" t="s">
        <v>7</v>
      </c>
      <c r="D51" s="74" t="s">
        <v>290</v>
      </c>
      <c r="E51" s="75">
        <f>'№ 5ведомственная'!F22</f>
        <v>909.6</v>
      </c>
      <c r="F51" s="75">
        <f>'№ 5ведомственная'!G22</f>
        <v>726.6</v>
      </c>
      <c r="G51" s="50"/>
    </row>
    <row r="52" spans="1:7" ht="54" customHeight="1" outlineLevel="6" x14ac:dyDescent="0.25">
      <c r="A52" s="73" t="s">
        <v>2</v>
      </c>
      <c r="B52" s="73" t="s">
        <v>731</v>
      </c>
      <c r="C52" s="72"/>
      <c r="D52" s="74" t="s">
        <v>735</v>
      </c>
      <c r="E52" s="75">
        <f>E53</f>
        <v>0</v>
      </c>
      <c r="F52" s="75">
        <f t="shared" ref="F52" si="8">F53</f>
        <v>179.6</v>
      </c>
      <c r="G52" s="50"/>
    </row>
    <row r="53" spans="1:7" ht="51" outlineLevel="6" x14ac:dyDescent="0.25">
      <c r="A53" s="73" t="s">
        <v>2</v>
      </c>
      <c r="B53" s="73" t="s">
        <v>731</v>
      </c>
      <c r="C53" s="72">
        <v>100</v>
      </c>
      <c r="D53" s="74" t="s">
        <v>289</v>
      </c>
      <c r="E53" s="75">
        <f>'№ 5ведомственная'!F24</f>
        <v>0</v>
      </c>
      <c r="F53" s="75">
        <f>'№ 5ведомственная'!G24</f>
        <v>179.6</v>
      </c>
      <c r="G53" s="50"/>
    </row>
    <row r="54" spans="1:7" outlineLevel="5" x14ac:dyDescent="0.25">
      <c r="A54" s="72" t="s">
        <v>2</v>
      </c>
      <c r="B54" s="73" t="s">
        <v>229</v>
      </c>
      <c r="C54" s="72"/>
      <c r="D54" s="74" t="s">
        <v>234</v>
      </c>
      <c r="E54" s="75">
        <f>E55+E56</f>
        <v>1275.7</v>
      </c>
      <c r="F54" s="75">
        <f>F55+F56</f>
        <v>1275.2</v>
      </c>
      <c r="G54" s="50"/>
    </row>
    <row r="55" spans="1:7" ht="51" outlineLevel="6" x14ac:dyDescent="0.25">
      <c r="A55" s="72" t="s">
        <v>2</v>
      </c>
      <c r="B55" s="73" t="s">
        <v>229</v>
      </c>
      <c r="C55" s="72" t="s">
        <v>6</v>
      </c>
      <c r="D55" s="74" t="s">
        <v>289</v>
      </c>
      <c r="E55" s="75">
        <f>'№ 5ведомственная'!F702</f>
        <v>1274.7</v>
      </c>
      <c r="F55" s="75">
        <f>'№ 5ведомственная'!G702</f>
        <v>1274.7</v>
      </c>
      <c r="G55" s="50"/>
    </row>
    <row r="56" spans="1:7" ht="25.5" outlineLevel="6" x14ac:dyDescent="0.25">
      <c r="A56" s="72" t="s">
        <v>2</v>
      </c>
      <c r="B56" s="73" t="s">
        <v>229</v>
      </c>
      <c r="C56" s="72">
        <v>200</v>
      </c>
      <c r="D56" s="74" t="s">
        <v>290</v>
      </c>
      <c r="E56" s="75">
        <f>'№ 5ведомственная'!F703</f>
        <v>1</v>
      </c>
      <c r="F56" s="75">
        <f>'№ 5ведомственная'!G703</f>
        <v>0.5</v>
      </c>
      <c r="G56" s="50"/>
    </row>
    <row r="57" spans="1:7" outlineLevel="1" x14ac:dyDescent="0.25">
      <c r="A57" s="72" t="s">
        <v>25</v>
      </c>
      <c r="B57" s="73"/>
      <c r="C57" s="72"/>
      <c r="D57" s="74" t="s">
        <v>250</v>
      </c>
      <c r="E57" s="75">
        <f>E58</f>
        <v>1000</v>
      </c>
      <c r="F57" s="75">
        <f t="shared" ref="F57:F60" si="9">F58</f>
        <v>0</v>
      </c>
      <c r="G57" s="50"/>
    </row>
    <row r="58" spans="1:7" outlineLevel="2" x14ac:dyDescent="0.25">
      <c r="A58" s="72" t="s">
        <v>25</v>
      </c>
      <c r="B58" s="73" t="s">
        <v>3</v>
      </c>
      <c r="C58" s="72"/>
      <c r="D58" s="74" t="s">
        <v>245</v>
      </c>
      <c r="E58" s="75">
        <f>E59</f>
        <v>1000</v>
      </c>
      <c r="F58" s="75">
        <f t="shared" si="9"/>
        <v>0</v>
      </c>
      <c r="G58" s="50"/>
    </row>
    <row r="59" spans="1:7" outlineLevel="3" x14ac:dyDescent="0.25">
      <c r="A59" s="72" t="s">
        <v>25</v>
      </c>
      <c r="B59" s="73" t="s">
        <v>26</v>
      </c>
      <c r="C59" s="72"/>
      <c r="D59" s="74" t="s">
        <v>250</v>
      </c>
      <c r="E59" s="75">
        <f>E60</f>
        <v>1000</v>
      </c>
      <c r="F59" s="75">
        <f t="shared" si="9"/>
        <v>0</v>
      </c>
      <c r="G59" s="50"/>
    </row>
    <row r="60" spans="1:7" ht="25.5" outlineLevel="5" x14ac:dyDescent="0.25">
      <c r="A60" s="72" t="s">
        <v>25</v>
      </c>
      <c r="B60" s="73" t="s">
        <v>27</v>
      </c>
      <c r="C60" s="72"/>
      <c r="D60" s="74" t="s">
        <v>304</v>
      </c>
      <c r="E60" s="75">
        <f>E61</f>
        <v>1000</v>
      </c>
      <c r="F60" s="75">
        <f t="shared" si="9"/>
        <v>0</v>
      </c>
      <c r="G60" s="50"/>
    </row>
    <row r="61" spans="1:7" outlineLevel="6" x14ac:dyDescent="0.25">
      <c r="A61" s="72" t="s">
        <v>25</v>
      </c>
      <c r="B61" s="73" t="s">
        <v>27</v>
      </c>
      <c r="C61" s="72" t="s">
        <v>8</v>
      </c>
      <c r="D61" s="74" t="s">
        <v>291</v>
      </c>
      <c r="E61" s="75">
        <f>'№ 5ведомственная'!F58</f>
        <v>1000</v>
      </c>
      <c r="F61" s="75">
        <f>'№ 5ведомственная'!G58</f>
        <v>0</v>
      </c>
      <c r="G61" s="50"/>
    </row>
    <row r="62" spans="1:7" outlineLevel="1" x14ac:dyDescent="0.25">
      <c r="A62" s="72" t="s">
        <v>28</v>
      </c>
      <c r="B62" s="73"/>
      <c r="C62" s="72"/>
      <c r="D62" s="74" t="s">
        <v>251</v>
      </c>
      <c r="E62" s="75">
        <f>E79+E63+E70+E98</f>
        <v>39226.300000000003</v>
      </c>
      <c r="F62" s="75">
        <f>F79+F63+F70+F98</f>
        <v>38577.300000000003</v>
      </c>
      <c r="G62" s="50"/>
    </row>
    <row r="63" spans="1:7" ht="38.25" outlineLevel="1" x14ac:dyDescent="0.25">
      <c r="A63" s="73" t="s">
        <v>28</v>
      </c>
      <c r="B63" s="73" t="s">
        <v>147</v>
      </c>
      <c r="C63" s="72"/>
      <c r="D63" s="74" t="s">
        <v>630</v>
      </c>
      <c r="E63" s="75">
        <f t="shared" ref="E63:F65" si="10">E64</f>
        <v>18625.8</v>
      </c>
      <c r="F63" s="75">
        <f t="shared" si="10"/>
        <v>18362.7</v>
      </c>
      <c r="G63" s="50"/>
    </row>
    <row r="64" spans="1:7" ht="38.25" outlineLevel="1" x14ac:dyDescent="0.25">
      <c r="A64" s="73" t="s">
        <v>28</v>
      </c>
      <c r="B64" s="73" t="s">
        <v>180</v>
      </c>
      <c r="C64" s="72"/>
      <c r="D64" s="74" t="s">
        <v>460</v>
      </c>
      <c r="E64" s="75">
        <f t="shared" si="10"/>
        <v>18625.8</v>
      </c>
      <c r="F64" s="75">
        <f t="shared" si="10"/>
        <v>18362.7</v>
      </c>
      <c r="G64" s="50"/>
    </row>
    <row r="65" spans="1:7" ht="25.5" outlineLevel="1" x14ac:dyDescent="0.25">
      <c r="A65" s="73" t="s">
        <v>28</v>
      </c>
      <c r="B65" s="73" t="s">
        <v>181</v>
      </c>
      <c r="C65" s="72"/>
      <c r="D65" s="74" t="s">
        <v>461</v>
      </c>
      <c r="E65" s="75">
        <f t="shared" si="10"/>
        <v>18625.8</v>
      </c>
      <c r="F65" s="75">
        <f t="shared" si="10"/>
        <v>18362.7</v>
      </c>
      <c r="G65" s="50"/>
    </row>
    <row r="66" spans="1:7" ht="25.5" outlineLevel="1" x14ac:dyDescent="0.25">
      <c r="A66" s="73" t="s">
        <v>28</v>
      </c>
      <c r="B66" s="73" t="s">
        <v>182</v>
      </c>
      <c r="C66" s="72"/>
      <c r="D66" s="74" t="s">
        <v>462</v>
      </c>
      <c r="E66" s="75">
        <f>E67+E68+E69</f>
        <v>18625.8</v>
      </c>
      <c r="F66" s="75">
        <f>F67+F68+F69</f>
        <v>18362.7</v>
      </c>
      <c r="G66" s="50"/>
    </row>
    <row r="67" spans="1:7" ht="51" outlineLevel="1" x14ac:dyDescent="0.25">
      <c r="A67" s="73" t="s">
        <v>28</v>
      </c>
      <c r="B67" s="73" t="s">
        <v>182</v>
      </c>
      <c r="C67" s="72" t="s">
        <v>6</v>
      </c>
      <c r="D67" s="74" t="s">
        <v>289</v>
      </c>
      <c r="E67" s="75">
        <f>'№ 5ведомственная'!F382</f>
        <v>15252.6</v>
      </c>
      <c r="F67" s="75">
        <f>'№ 5ведомственная'!G382</f>
        <v>15252.6</v>
      </c>
      <c r="G67" s="50"/>
    </row>
    <row r="68" spans="1:7" ht="25.5" outlineLevel="1" x14ac:dyDescent="0.25">
      <c r="A68" s="73" t="s">
        <v>28</v>
      </c>
      <c r="B68" s="73" t="s">
        <v>182</v>
      </c>
      <c r="C68" s="72" t="s">
        <v>7</v>
      </c>
      <c r="D68" s="74" t="s">
        <v>290</v>
      </c>
      <c r="E68" s="75">
        <f>'№ 5ведомственная'!F383</f>
        <v>3361.9</v>
      </c>
      <c r="F68" s="75">
        <f>'№ 5ведомственная'!G383</f>
        <v>3099.2</v>
      </c>
      <c r="G68" s="50"/>
    </row>
    <row r="69" spans="1:7" outlineLevel="1" x14ac:dyDescent="0.25">
      <c r="A69" s="73" t="s">
        <v>28</v>
      </c>
      <c r="B69" s="73" t="s">
        <v>182</v>
      </c>
      <c r="C69" s="72" t="s">
        <v>8</v>
      </c>
      <c r="D69" s="74" t="s">
        <v>291</v>
      </c>
      <c r="E69" s="75">
        <f>'№ 5ведомственная'!F384</f>
        <v>11.3</v>
      </c>
      <c r="F69" s="75">
        <f>'№ 5ведомственная'!G384</f>
        <v>10.9</v>
      </c>
      <c r="G69" s="50"/>
    </row>
    <row r="70" spans="1:7" ht="38.25" outlineLevel="1" x14ac:dyDescent="0.25">
      <c r="A70" s="73" t="s">
        <v>28</v>
      </c>
      <c r="B70" s="73" t="s">
        <v>29</v>
      </c>
      <c r="C70" s="72"/>
      <c r="D70" s="17" t="s">
        <v>643</v>
      </c>
      <c r="E70" s="75">
        <f>E71</f>
        <v>4280.3</v>
      </c>
      <c r="F70" s="75">
        <f>F71</f>
        <v>4038.8999999999996</v>
      </c>
      <c r="G70" s="50"/>
    </row>
    <row r="71" spans="1:7" ht="25.5" outlineLevel="1" x14ac:dyDescent="0.25">
      <c r="A71" s="73" t="s">
        <v>28</v>
      </c>
      <c r="B71" s="73" t="s">
        <v>30</v>
      </c>
      <c r="C71" s="72"/>
      <c r="D71" s="17" t="s">
        <v>305</v>
      </c>
      <c r="E71" s="75">
        <f>E72</f>
        <v>4280.3</v>
      </c>
      <c r="F71" s="75">
        <f>F72</f>
        <v>4038.8999999999996</v>
      </c>
      <c r="G71" s="50"/>
    </row>
    <row r="72" spans="1:7" ht="38.25" outlineLevel="4" x14ac:dyDescent="0.25">
      <c r="A72" s="72" t="s">
        <v>28</v>
      </c>
      <c r="B72" s="73" t="s">
        <v>31</v>
      </c>
      <c r="C72" s="72"/>
      <c r="D72" s="74" t="s">
        <v>307</v>
      </c>
      <c r="E72" s="75">
        <f>E73+E75+E77</f>
        <v>4280.3</v>
      </c>
      <c r="F72" s="75">
        <f>F73+F75+F77</f>
        <v>4038.8999999999996</v>
      </c>
      <c r="G72" s="50"/>
    </row>
    <row r="73" spans="1:7" ht="38.25" outlineLevel="5" x14ac:dyDescent="0.25">
      <c r="A73" s="72" t="s">
        <v>28</v>
      </c>
      <c r="B73" s="73" t="s">
        <v>32</v>
      </c>
      <c r="C73" s="72"/>
      <c r="D73" s="74" t="s">
        <v>308</v>
      </c>
      <c r="E73" s="75">
        <f>E74</f>
        <v>150</v>
      </c>
      <c r="F73" s="75">
        <f>F74</f>
        <v>150</v>
      </c>
      <c r="G73" s="50"/>
    </row>
    <row r="74" spans="1:7" ht="25.5" outlineLevel="6" x14ac:dyDescent="0.25">
      <c r="A74" s="72" t="s">
        <v>28</v>
      </c>
      <c r="B74" s="73" t="s">
        <v>32</v>
      </c>
      <c r="C74" s="72" t="s">
        <v>7</v>
      </c>
      <c r="D74" s="74" t="s">
        <v>290</v>
      </c>
      <c r="E74" s="75">
        <f>'№ 5ведомственная'!F64</f>
        <v>150</v>
      </c>
      <c r="F74" s="75">
        <f>'№ 5ведомственная'!G64</f>
        <v>150</v>
      </c>
      <c r="G74" s="50"/>
    </row>
    <row r="75" spans="1:7" ht="51" outlineLevel="5" x14ac:dyDescent="0.25">
      <c r="A75" s="72" t="s">
        <v>28</v>
      </c>
      <c r="B75" s="73" t="s">
        <v>33</v>
      </c>
      <c r="C75" s="72"/>
      <c r="D75" s="74" t="s">
        <v>309</v>
      </c>
      <c r="E75" s="75">
        <f>E76</f>
        <v>1000</v>
      </c>
      <c r="F75" s="75">
        <f>F76</f>
        <v>827.3</v>
      </c>
      <c r="G75" s="50"/>
    </row>
    <row r="76" spans="1:7" ht="25.5" outlineLevel="6" x14ac:dyDescent="0.25">
      <c r="A76" s="72" t="s">
        <v>28</v>
      </c>
      <c r="B76" s="73" t="s">
        <v>33</v>
      </c>
      <c r="C76" s="72" t="s">
        <v>7</v>
      </c>
      <c r="D76" s="74" t="s">
        <v>290</v>
      </c>
      <c r="E76" s="75">
        <f>'№ 5ведомственная'!F66</f>
        <v>1000</v>
      </c>
      <c r="F76" s="75">
        <f>'№ 5ведомственная'!G66</f>
        <v>827.3</v>
      </c>
      <c r="G76" s="50"/>
    </row>
    <row r="77" spans="1:7" ht="25.5" outlineLevel="5" x14ac:dyDescent="0.25">
      <c r="A77" s="72" t="s">
        <v>28</v>
      </c>
      <c r="B77" s="73" t="s">
        <v>34</v>
      </c>
      <c r="C77" s="72"/>
      <c r="D77" s="74" t="s">
        <v>310</v>
      </c>
      <c r="E77" s="75">
        <f>E78</f>
        <v>3130.3</v>
      </c>
      <c r="F77" s="75">
        <f>F78</f>
        <v>3061.6</v>
      </c>
      <c r="G77" s="50"/>
    </row>
    <row r="78" spans="1:7" ht="25.5" outlineLevel="6" x14ac:dyDescent="0.25">
      <c r="A78" s="72" t="s">
        <v>28</v>
      </c>
      <c r="B78" s="73" t="s">
        <v>34</v>
      </c>
      <c r="C78" s="72" t="s">
        <v>7</v>
      </c>
      <c r="D78" s="74" t="s">
        <v>290</v>
      </c>
      <c r="E78" s="75">
        <f>'№ 5ведомственная'!F68</f>
        <v>3130.3</v>
      </c>
      <c r="F78" s="75">
        <f>'№ 5ведомственная'!G68</f>
        <v>3061.6</v>
      </c>
      <c r="G78" s="50"/>
    </row>
    <row r="79" spans="1:7" ht="51" outlineLevel="2" x14ac:dyDescent="0.25">
      <c r="A79" s="72" t="s">
        <v>28</v>
      </c>
      <c r="B79" s="73" t="s">
        <v>13</v>
      </c>
      <c r="C79" s="72"/>
      <c r="D79" s="74" t="s">
        <v>644</v>
      </c>
      <c r="E79" s="75">
        <f>E80+E87+E94</f>
        <v>1525.7</v>
      </c>
      <c r="F79" s="75">
        <f>F80+F87+F94</f>
        <v>1381.1999999999998</v>
      </c>
      <c r="G79" s="50"/>
    </row>
    <row r="80" spans="1:7" ht="38.25" outlineLevel="3" x14ac:dyDescent="0.25">
      <c r="A80" s="72" t="s">
        <v>28</v>
      </c>
      <c r="B80" s="73" t="s">
        <v>18</v>
      </c>
      <c r="C80" s="72"/>
      <c r="D80" s="74" t="s">
        <v>729</v>
      </c>
      <c r="E80" s="75">
        <f>E81</f>
        <v>480.7</v>
      </c>
      <c r="F80" s="75">
        <f>F81</f>
        <v>384.9</v>
      </c>
      <c r="G80" s="50"/>
    </row>
    <row r="81" spans="1:7" ht="63.75" outlineLevel="4" x14ac:dyDescent="0.25">
      <c r="A81" s="72" t="s">
        <v>28</v>
      </c>
      <c r="B81" s="73" t="s">
        <v>19</v>
      </c>
      <c r="C81" s="72"/>
      <c r="D81" s="74" t="s">
        <v>299</v>
      </c>
      <c r="E81" s="75">
        <f>E82+E85</f>
        <v>480.7</v>
      </c>
      <c r="F81" s="75">
        <f t="shared" ref="F81" si="11">F82+F85</f>
        <v>384.9</v>
      </c>
      <c r="G81" s="50"/>
    </row>
    <row r="82" spans="1:7" ht="38.25" outlineLevel="5" x14ac:dyDescent="0.25">
      <c r="A82" s="72" t="s">
        <v>28</v>
      </c>
      <c r="B82" s="73" t="s">
        <v>37</v>
      </c>
      <c r="C82" s="72"/>
      <c r="D82" s="74" t="s">
        <v>677</v>
      </c>
      <c r="E82" s="75">
        <f>E83+E84</f>
        <v>180.7</v>
      </c>
      <c r="F82" s="75">
        <f>F83+F84</f>
        <v>84.9</v>
      </c>
      <c r="G82" s="50"/>
    </row>
    <row r="83" spans="1:7" ht="51" outlineLevel="6" x14ac:dyDescent="0.25">
      <c r="A83" s="72" t="s">
        <v>28</v>
      </c>
      <c r="B83" s="73" t="s">
        <v>37</v>
      </c>
      <c r="C83" s="72" t="s">
        <v>6</v>
      </c>
      <c r="D83" s="74" t="s">
        <v>289</v>
      </c>
      <c r="E83" s="75">
        <f>'№ 5ведомственная'!F73</f>
        <v>126.6</v>
      </c>
      <c r="F83" s="75">
        <f>'№ 5ведомственная'!G73</f>
        <v>84.9</v>
      </c>
      <c r="G83" s="50"/>
    </row>
    <row r="84" spans="1:7" ht="25.5" outlineLevel="6" x14ac:dyDescent="0.25">
      <c r="A84" s="72" t="s">
        <v>28</v>
      </c>
      <c r="B84" s="73" t="s">
        <v>37</v>
      </c>
      <c r="C84" s="72" t="s">
        <v>7</v>
      </c>
      <c r="D84" s="74" t="s">
        <v>290</v>
      </c>
      <c r="E84" s="75">
        <f>'№ 5ведомственная'!F74</f>
        <v>54.1</v>
      </c>
      <c r="F84" s="75">
        <f>'№ 5ведомственная'!G74</f>
        <v>0</v>
      </c>
      <c r="G84" s="50"/>
    </row>
    <row r="85" spans="1:7" outlineLevel="5" x14ac:dyDescent="0.25">
      <c r="A85" s="72" t="s">
        <v>28</v>
      </c>
      <c r="B85" s="73" t="s">
        <v>38</v>
      </c>
      <c r="C85" s="72"/>
      <c r="D85" s="74" t="s">
        <v>315</v>
      </c>
      <c r="E85" s="75">
        <f>E86</f>
        <v>300</v>
      </c>
      <c r="F85" s="75">
        <f>F86</f>
        <v>300</v>
      </c>
      <c r="G85" s="50"/>
    </row>
    <row r="86" spans="1:7" ht="25.5" outlineLevel="6" x14ac:dyDescent="0.25">
      <c r="A86" s="72" t="s">
        <v>28</v>
      </c>
      <c r="B86" s="73" t="s">
        <v>38</v>
      </c>
      <c r="C86" s="72" t="s">
        <v>39</v>
      </c>
      <c r="D86" s="74" t="s">
        <v>316</v>
      </c>
      <c r="E86" s="75">
        <f>'№ 5ведомственная'!F76</f>
        <v>300</v>
      </c>
      <c r="F86" s="75">
        <f>'№ 5ведомственная'!G76</f>
        <v>300</v>
      </c>
      <c r="G86" s="50"/>
    </row>
    <row r="87" spans="1:7" ht="25.5" outlineLevel="3" x14ac:dyDescent="0.25">
      <c r="A87" s="72" t="s">
        <v>28</v>
      </c>
      <c r="B87" s="73" t="s">
        <v>40</v>
      </c>
      <c r="C87" s="72"/>
      <c r="D87" s="74" t="s">
        <v>657</v>
      </c>
      <c r="E87" s="75">
        <f>E88</f>
        <v>950</v>
      </c>
      <c r="F87" s="75">
        <f>F88</f>
        <v>901.3</v>
      </c>
      <c r="G87" s="50"/>
    </row>
    <row r="88" spans="1:7" ht="38.25" outlineLevel="4" x14ac:dyDescent="0.25">
      <c r="A88" s="72" t="s">
        <v>28</v>
      </c>
      <c r="B88" s="73" t="s">
        <v>41</v>
      </c>
      <c r="C88" s="72"/>
      <c r="D88" s="74" t="s">
        <v>679</v>
      </c>
      <c r="E88" s="75">
        <f>E89+E91</f>
        <v>950</v>
      </c>
      <c r="F88" s="75">
        <f>F89+F91</f>
        <v>901.3</v>
      </c>
      <c r="G88" s="50"/>
    </row>
    <row r="89" spans="1:7" ht="38.25" outlineLevel="5" x14ac:dyDescent="0.25">
      <c r="A89" s="72" t="s">
        <v>28</v>
      </c>
      <c r="B89" s="73" t="s">
        <v>42</v>
      </c>
      <c r="C89" s="72"/>
      <c r="D89" s="74" t="s">
        <v>320</v>
      </c>
      <c r="E89" s="75">
        <f>E90</f>
        <v>200</v>
      </c>
      <c r="F89" s="75">
        <f>F90</f>
        <v>192.8</v>
      </c>
      <c r="G89" s="50"/>
    </row>
    <row r="90" spans="1:7" ht="25.5" outlineLevel="6" x14ac:dyDescent="0.25">
      <c r="A90" s="72" t="s">
        <v>28</v>
      </c>
      <c r="B90" s="73" t="s">
        <v>42</v>
      </c>
      <c r="C90" s="72" t="s">
        <v>7</v>
      </c>
      <c r="D90" s="74" t="s">
        <v>290</v>
      </c>
      <c r="E90" s="75">
        <f>'№ 5ведомственная'!F80</f>
        <v>200</v>
      </c>
      <c r="F90" s="75">
        <f>'№ 5ведомственная'!G80</f>
        <v>192.8</v>
      </c>
      <c r="G90" s="50"/>
    </row>
    <row r="91" spans="1:7" ht="38.25" outlineLevel="5" x14ac:dyDescent="0.25">
      <c r="A91" s="72" t="s">
        <v>28</v>
      </c>
      <c r="B91" s="73" t="s">
        <v>43</v>
      </c>
      <c r="C91" s="72"/>
      <c r="D91" s="74" t="s">
        <v>674</v>
      </c>
      <c r="E91" s="75">
        <f>E92+E93</f>
        <v>750</v>
      </c>
      <c r="F91" s="75">
        <f>F92+F93</f>
        <v>708.5</v>
      </c>
      <c r="G91" s="50"/>
    </row>
    <row r="92" spans="1:7" ht="25.5" outlineLevel="6" x14ac:dyDescent="0.25">
      <c r="A92" s="72" t="s">
        <v>28</v>
      </c>
      <c r="B92" s="73" t="s">
        <v>43</v>
      </c>
      <c r="C92" s="72" t="s">
        <v>7</v>
      </c>
      <c r="D92" s="74" t="s">
        <v>290</v>
      </c>
      <c r="E92" s="75">
        <f>'№ 5ведомственная'!F82</f>
        <v>300</v>
      </c>
      <c r="F92" s="75">
        <f>'№ 5ведомственная'!G82</f>
        <v>258.5</v>
      </c>
      <c r="G92" s="50"/>
    </row>
    <row r="93" spans="1:7" outlineLevel="6" x14ac:dyDescent="0.25">
      <c r="A93" s="16" t="s">
        <v>28</v>
      </c>
      <c r="B93" s="16" t="s">
        <v>43</v>
      </c>
      <c r="C93" s="15">
        <v>300</v>
      </c>
      <c r="D93" s="17" t="s">
        <v>301</v>
      </c>
      <c r="E93" s="75">
        <f>'№ 5ведомственная'!F83</f>
        <v>450</v>
      </c>
      <c r="F93" s="75">
        <f>'№ 5ведомственная'!G83</f>
        <v>450</v>
      </c>
      <c r="G93" s="50"/>
    </row>
    <row r="94" spans="1:7" ht="25.5" outlineLevel="6" x14ac:dyDescent="0.25">
      <c r="A94" s="73" t="s">
        <v>28</v>
      </c>
      <c r="B94" s="73" t="s">
        <v>14</v>
      </c>
      <c r="C94" s="72"/>
      <c r="D94" s="74" t="s">
        <v>295</v>
      </c>
      <c r="E94" s="75">
        <f>E95</f>
        <v>95</v>
      </c>
      <c r="F94" s="75">
        <f t="shared" ref="F94" si="12">F95</f>
        <v>95</v>
      </c>
      <c r="G94" s="50"/>
    </row>
    <row r="95" spans="1:7" ht="25.5" outlineLevel="6" x14ac:dyDescent="0.25">
      <c r="A95" s="73" t="s">
        <v>28</v>
      </c>
      <c r="B95" s="73" t="s">
        <v>15</v>
      </c>
      <c r="C95" s="72"/>
      <c r="D95" s="74" t="s">
        <v>296</v>
      </c>
      <c r="E95" s="75">
        <f>E96</f>
        <v>95</v>
      </c>
      <c r="F95" s="75">
        <f t="shared" ref="F95" si="13">F96</f>
        <v>95</v>
      </c>
      <c r="G95" s="50"/>
    </row>
    <row r="96" spans="1:7" outlineLevel="6" x14ac:dyDescent="0.25">
      <c r="A96" s="73" t="s">
        <v>28</v>
      </c>
      <c r="B96" s="16" t="s">
        <v>880</v>
      </c>
      <c r="C96" s="15"/>
      <c r="D96" s="17" t="s">
        <v>881</v>
      </c>
      <c r="E96" s="75">
        <f>E97</f>
        <v>95</v>
      </c>
      <c r="F96" s="75">
        <f t="shared" ref="F96" si="14">F97</f>
        <v>95</v>
      </c>
      <c r="G96" s="50"/>
    </row>
    <row r="97" spans="1:7" outlineLevel="6" x14ac:dyDescent="0.25">
      <c r="A97" s="73" t="s">
        <v>28</v>
      </c>
      <c r="B97" s="16" t="s">
        <v>880</v>
      </c>
      <c r="C97" s="15" t="s">
        <v>8</v>
      </c>
      <c r="D97" s="17" t="s">
        <v>291</v>
      </c>
      <c r="E97" s="75">
        <f>'№ 5ведомственная'!F87</f>
        <v>95</v>
      </c>
      <c r="F97" s="75">
        <f>'№ 5ведомственная'!G87</f>
        <v>95</v>
      </c>
      <c r="G97" s="50"/>
    </row>
    <row r="98" spans="1:7" outlineLevel="6" x14ac:dyDescent="0.25">
      <c r="A98" s="16" t="s">
        <v>28</v>
      </c>
      <c r="B98" s="16" t="s">
        <v>3</v>
      </c>
      <c r="C98" s="15"/>
      <c r="D98" s="17" t="s">
        <v>744</v>
      </c>
      <c r="E98" s="75">
        <f>E99</f>
        <v>14794.5</v>
      </c>
      <c r="F98" s="75">
        <f>F99</f>
        <v>14794.5</v>
      </c>
      <c r="G98" s="50"/>
    </row>
    <row r="99" spans="1:7" ht="25.5" outlineLevel="6" x14ac:dyDescent="0.25">
      <c r="A99" s="16" t="s">
        <v>28</v>
      </c>
      <c r="B99" s="16" t="s">
        <v>10</v>
      </c>
      <c r="C99" s="15"/>
      <c r="D99" s="17" t="s">
        <v>745</v>
      </c>
      <c r="E99" s="75">
        <f>E100+E102</f>
        <v>14794.5</v>
      </c>
      <c r="F99" s="75">
        <f>F100+F102</f>
        <v>14794.5</v>
      </c>
      <c r="G99" s="50"/>
    </row>
    <row r="100" spans="1:7" ht="25.5" outlineLevel="6" x14ac:dyDescent="0.25">
      <c r="A100" s="16" t="s">
        <v>28</v>
      </c>
      <c r="B100" s="16" t="s">
        <v>747</v>
      </c>
      <c r="C100" s="15"/>
      <c r="D100" s="17" t="s">
        <v>746</v>
      </c>
      <c r="E100" s="75">
        <f>E101</f>
        <v>13914.5</v>
      </c>
      <c r="F100" s="75">
        <f>F101</f>
        <v>13914.5</v>
      </c>
      <c r="G100" s="50"/>
    </row>
    <row r="101" spans="1:7" outlineLevel="6" x14ac:dyDescent="0.25">
      <c r="A101" s="16" t="s">
        <v>28</v>
      </c>
      <c r="B101" s="16" t="s">
        <v>747</v>
      </c>
      <c r="C101" s="15">
        <v>800</v>
      </c>
      <c r="D101" s="17" t="s">
        <v>748</v>
      </c>
      <c r="E101" s="75">
        <f>'№ 5ведомственная'!F91</f>
        <v>13914.5</v>
      </c>
      <c r="F101" s="75">
        <f>'№ 5ведомственная'!G91</f>
        <v>13914.5</v>
      </c>
      <c r="G101" s="50"/>
    </row>
    <row r="102" spans="1:7" outlineLevel="6" x14ac:dyDescent="0.25">
      <c r="A102" s="16" t="s">
        <v>28</v>
      </c>
      <c r="B102" s="16" t="s">
        <v>749</v>
      </c>
      <c r="C102" s="15"/>
      <c r="D102" s="17" t="s">
        <v>750</v>
      </c>
      <c r="E102" s="75">
        <f>E103</f>
        <v>880</v>
      </c>
      <c r="F102" s="75">
        <f>F103</f>
        <v>880</v>
      </c>
      <c r="G102" s="50"/>
    </row>
    <row r="103" spans="1:7" outlineLevel="6" x14ac:dyDescent="0.25">
      <c r="A103" s="16" t="s">
        <v>28</v>
      </c>
      <c r="B103" s="16" t="s">
        <v>749</v>
      </c>
      <c r="C103" s="15">
        <v>800</v>
      </c>
      <c r="D103" s="17" t="s">
        <v>748</v>
      </c>
      <c r="E103" s="75">
        <f>'№ 5ведомственная'!F93</f>
        <v>880</v>
      </c>
      <c r="F103" s="75">
        <f>'№ 5ведомственная'!G93</f>
        <v>880</v>
      </c>
      <c r="G103" s="50"/>
    </row>
    <row r="104" spans="1:7" s="26" customFormat="1" ht="25.5" x14ac:dyDescent="0.25">
      <c r="A104" s="90" t="s">
        <v>50</v>
      </c>
      <c r="B104" s="91"/>
      <c r="C104" s="90"/>
      <c r="D104" s="92" t="s">
        <v>236</v>
      </c>
      <c r="E104" s="93">
        <f>E105+E111+E139</f>
        <v>5068.2</v>
      </c>
      <c r="F104" s="93">
        <f>F105+F111+F139</f>
        <v>4994.2000000000007</v>
      </c>
      <c r="G104" s="55"/>
    </row>
    <row r="105" spans="1:7" outlineLevel="1" x14ac:dyDescent="0.25">
      <c r="A105" s="76" t="s">
        <v>51</v>
      </c>
      <c r="B105" s="77"/>
      <c r="C105" s="76"/>
      <c r="D105" s="78" t="s">
        <v>254</v>
      </c>
      <c r="E105" s="79">
        <f>E106</f>
        <v>848.6</v>
      </c>
      <c r="F105" s="79">
        <f t="shared" ref="F105:F108" si="15">F106</f>
        <v>848.6</v>
      </c>
      <c r="G105" s="50"/>
    </row>
    <row r="106" spans="1:7" ht="51" outlineLevel="2" x14ac:dyDescent="0.25">
      <c r="A106" s="76" t="s">
        <v>51</v>
      </c>
      <c r="B106" s="77" t="s">
        <v>13</v>
      </c>
      <c r="C106" s="76"/>
      <c r="D106" s="78" t="s">
        <v>644</v>
      </c>
      <c r="E106" s="79">
        <f>E107</f>
        <v>848.6</v>
      </c>
      <c r="F106" s="79">
        <f t="shared" si="15"/>
        <v>848.6</v>
      </c>
      <c r="G106" s="50"/>
    </row>
    <row r="107" spans="1:7" ht="38.25" outlineLevel="3" x14ac:dyDescent="0.25">
      <c r="A107" s="76" t="s">
        <v>51</v>
      </c>
      <c r="B107" s="77" t="s">
        <v>18</v>
      </c>
      <c r="C107" s="76"/>
      <c r="D107" s="74" t="s">
        <v>729</v>
      </c>
      <c r="E107" s="79">
        <f>E108</f>
        <v>848.6</v>
      </c>
      <c r="F107" s="79">
        <f t="shared" si="15"/>
        <v>848.6</v>
      </c>
      <c r="G107" s="50"/>
    </row>
    <row r="108" spans="1:7" ht="63.75" outlineLevel="4" x14ac:dyDescent="0.25">
      <c r="A108" s="76" t="s">
        <v>51</v>
      </c>
      <c r="B108" s="77" t="s">
        <v>19</v>
      </c>
      <c r="C108" s="76"/>
      <c r="D108" s="78" t="s">
        <v>299</v>
      </c>
      <c r="E108" s="79">
        <f>E109</f>
        <v>848.6</v>
      </c>
      <c r="F108" s="79">
        <f t="shared" si="15"/>
        <v>848.6</v>
      </c>
      <c r="G108" s="50"/>
    </row>
    <row r="109" spans="1:7" ht="38.25" outlineLevel="5" x14ac:dyDescent="0.25">
      <c r="A109" s="76" t="s">
        <v>51</v>
      </c>
      <c r="B109" s="77" t="s">
        <v>567</v>
      </c>
      <c r="C109" s="76"/>
      <c r="D109" s="74" t="s">
        <v>678</v>
      </c>
      <c r="E109" s="79">
        <f>E110</f>
        <v>848.6</v>
      </c>
      <c r="F109" s="79">
        <f>F110</f>
        <v>848.6</v>
      </c>
      <c r="G109" s="50"/>
    </row>
    <row r="110" spans="1:7" ht="51" outlineLevel="6" x14ac:dyDescent="0.25">
      <c r="A110" s="76" t="s">
        <v>51</v>
      </c>
      <c r="B110" s="77" t="s">
        <v>567</v>
      </c>
      <c r="C110" s="76" t="s">
        <v>6</v>
      </c>
      <c r="D110" s="78" t="s">
        <v>289</v>
      </c>
      <c r="E110" s="79">
        <f>'№ 5ведомственная'!F100</f>
        <v>848.6</v>
      </c>
      <c r="F110" s="79">
        <f>'№ 5ведомственная'!G100</f>
        <v>848.6</v>
      </c>
      <c r="G110" s="50"/>
    </row>
    <row r="111" spans="1:7" ht="30" customHeight="1" outlineLevel="1" x14ac:dyDescent="0.25">
      <c r="A111" s="76" t="s">
        <v>57</v>
      </c>
      <c r="B111" s="77"/>
      <c r="C111" s="76"/>
      <c r="D111" s="78" t="s">
        <v>589</v>
      </c>
      <c r="E111" s="79">
        <f>E112</f>
        <v>3974.6</v>
      </c>
      <c r="F111" s="79">
        <f>F112</f>
        <v>3901.3</v>
      </c>
      <c r="G111" s="50"/>
    </row>
    <row r="112" spans="1:7" ht="51" outlineLevel="2" x14ac:dyDescent="0.25">
      <c r="A112" s="76" t="s">
        <v>57</v>
      </c>
      <c r="B112" s="77" t="s">
        <v>53</v>
      </c>
      <c r="C112" s="76"/>
      <c r="D112" s="74" t="s">
        <v>636</v>
      </c>
      <c r="E112" s="79">
        <f>E129+E113+E123</f>
        <v>3974.6</v>
      </c>
      <c r="F112" s="79">
        <f>F129+F113+F123</f>
        <v>3901.3</v>
      </c>
      <c r="G112" s="50"/>
    </row>
    <row r="113" spans="1:7" ht="50.25" customHeight="1" outlineLevel="3" x14ac:dyDescent="0.25">
      <c r="A113" s="76" t="s">
        <v>57</v>
      </c>
      <c r="B113" s="77" t="s">
        <v>54</v>
      </c>
      <c r="C113" s="76"/>
      <c r="D113" s="78" t="s">
        <v>656</v>
      </c>
      <c r="E113" s="79">
        <f>E114+E118</f>
        <v>3294.6</v>
      </c>
      <c r="F113" s="79">
        <f t="shared" ref="F113" si="16">F114+F118</f>
        <v>3248.1</v>
      </c>
      <c r="G113" s="50"/>
    </row>
    <row r="114" spans="1:7" ht="25.5" outlineLevel="4" x14ac:dyDescent="0.25">
      <c r="A114" s="76" t="s">
        <v>57</v>
      </c>
      <c r="B114" s="77" t="s">
        <v>55</v>
      </c>
      <c r="C114" s="76"/>
      <c r="D114" s="78" t="s">
        <v>338</v>
      </c>
      <c r="E114" s="79">
        <f t="shared" ref="E114:F114" si="17">E115</f>
        <v>2999.6</v>
      </c>
      <c r="F114" s="79">
        <f t="shared" si="17"/>
        <v>2926.6</v>
      </c>
      <c r="G114" s="50"/>
    </row>
    <row r="115" spans="1:7" ht="25.5" outlineLevel="5" x14ac:dyDescent="0.25">
      <c r="A115" s="76" t="s">
        <v>57</v>
      </c>
      <c r="B115" s="77" t="s">
        <v>56</v>
      </c>
      <c r="C115" s="76"/>
      <c r="D115" s="78" t="s">
        <v>339</v>
      </c>
      <c r="E115" s="79">
        <f>E116+E117</f>
        <v>2999.6</v>
      </c>
      <c r="F115" s="79">
        <f>F116+F117</f>
        <v>2926.6</v>
      </c>
      <c r="G115" s="50"/>
    </row>
    <row r="116" spans="1:7" ht="51" outlineLevel="6" x14ac:dyDescent="0.25">
      <c r="A116" s="76" t="s">
        <v>57</v>
      </c>
      <c r="B116" s="77" t="s">
        <v>56</v>
      </c>
      <c r="C116" s="76" t="s">
        <v>6</v>
      </c>
      <c r="D116" s="78" t="s">
        <v>289</v>
      </c>
      <c r="E116" s="79">
        <f>'№ 5ведомственная'!F106</f>
        <v>2923.6</v>
      </c>
      <c r="F116" s="79">
        <f>'№ 5ведомственная'!G106</f>
        <v>2851.2</v>
      </c>
      <c r="G116" s="50"/>
    </row>
    <row r="117" spans="1:7" ht="25.5" outlineLevel="6" x14ac:dyDescent="0.25">
      <c r="A117" s="76" t="s">
        <v>57</v>
      </c>
      <c r="B117" s="77" t="s">
        <v>56</v>
      </c>
      <c r="C117" s="76" t="s">
        <v>7</v>
      </c>
      <c r="D117" s="78" t="s">
        <v>290</v>
      </c>
      <c r="E117" s="79">
        <f>'№ 5ведомственная'!F107</f>
        <v>76</v>
      </c>
      <c r="F117" s="79">
        <f>'№ 5ведомственная'!G107</f>
        <v>75.400000000000006</v>
      </c>
      <c r="G117" s="50"/>
    </row>
    <row r="118" spans="1:7" ht="38.25" outlineLevel="6" x14ac:dyDescent="0.25">
      <c r="A118" s="76" t="s">
        <v>57</v>
      </c>
      <c r="B118" s="73" t="s">
        <v>700</v>
      </c>
      <c r="C118" s="76"/>
      <c r="D118" s="74" t="s">
        <v>699</v>
      </c>
      <c r="E118" s="79">
        <f>E119+E121</f>
        <v>295</v>
      </c>
      <c r="F118" s="79">
        <f>F119+F121</f>
        <v>321.5</v>
      </c>
      <c r="G118" s="50"/>
    </row>
    <row r="119" spans="1:7" ht="38.25" outlineLevel="6" x14ac:dyDescent="0.25">
      <c r="A119" s="76" t="s">
        <v>57</v>
      </c>
      <c r="B119" s="73" t="s">
        <v>701</v>
      </c>
      <c r="C119" s="76"/>
      <c r="D119" s="74" t="s">
        <v>698</v>
      </c>
      <c r="E119" s="79">
        <f>'№ 5ведомственная'!F109</f>
        <v>205</v>
      </c>
      <c r="F119" s="79">
        <f>'№ 5ведомственная'!G109</f>
        <v>204</v>
      </c>
      <c r="G119" s="50"/>
    </row>
    <row r="120" spans="1:7" ht="25.5" outlineLevel="6" x14ac:dyDescent="0.25">
      <c r="A120" s="76" t="s">
        <v>57</v>
      </c>
      <c r="B120" s="73" t="s">
        <v>701</v>
      </c>
      <c r="C120" s="76" t="s">
        <v>7</v>
      </c>
      <c r="D120" s="74" t="s">
        <v>290</v>
      </c>
      <c r="E120" s="79">
        <f>'№ 5ведомственная'!F110</f>
        <v>205</v>
      </c>
      <c r="F120" s="79">
        <f>'№ 5ведомственная'!G110</f>
        <v>204</v>
      </c>
      <c r="G120" s="50"/>
    </row>
    <row r="121" spans="1:7" ht="38.25" outlineLevel="6" x14ac:dyDescent="0.25">
      <c r="A121" s="16" t="s">
        <v>57</v>
      </c>
      <c r="B121" s="16" t="s">
        <v>751</v>
      </c>
      <c r="C121" s="15"/>
      <c r="D121" s="145" t="s">
        <v>752</v>
      </c>
      <c r="E121" s="79">
        <f>E122</f>
        <v>90</v>
      </c>
      <c r="F121" s="79">
        <f>F122</f>
        <v>117.5</v>
      </c>
      <c r="G121" s="50"/>
    </row>
    <row r="122" spans="1:7" outlineLevel="6" x14ac:dyDescent="0.25">
      <c r="A122" s="16" t="s">
        <v>57</v>
      </c>
      <c r="B122" s="16" t="s">
        <v>751</v>
      </c>
      <c r="C122" s="15">
        <v>800</v>
      </c>
      <c r="D122" s="17" t="s">
        <v>748</v>
      </c>
      <c r="E122" s="79">
        <f>'№ 5ведомственная'!F112</f>
        <v>90</v>
      </c>
      <c r="F122" s="79">
        <f>'№ 5ведомственная'!G112</f>
        <v>117.5</v>
      </c>
      <c r="G122" s="50"/>
    </row>
    <row r="123" spans="1:7" ht="38.25" outlineLevel="6" x14ac:dyDescent="0.25">
      <c r="A123" s="16" t="s">
        <v>57</v>
      </c>
      <c r="B123" s="16" t="s">
        <v>753</v>
      </c>
      <c r="C123" s="15"/>
      <c r="D123" s="17" t="s">
        <v>754</v>
      </c>
      <c r="E123" s="79">
        <f>E124</f>
        <v>100</v>
      </c>
      <c r="F123" s="79">
        <f>F124</f>
        <v>100</v>
      </c>
      <c r="G123" s="50"/>
    </row>
    <row r="124" spans="1:7" ht="51" outlineLevel="6" x14ac:dyDescent="0.25">
      <c r="A124" s="16" t="s">
        <v>57</v>
      </c>
      <c r="B124" s="16" t="s">
        <v>755</v>
      </c>
      <c r="C124" s="15"/>
      <c r="D124" s="145" t="s">
        <v>892</v>
      </c>
      <c r="E124" s="79">
        <f>E125+E127</f>
        <v>100</v>
      </c>
      <c r="F124" s="79">
        <f>F125+F127</f>
        <v>100</v>
      </c>
      <c r="G124" s="50"/>
    </row>
    <row r="125" spans="1:7" outlineLevel="6" x14ac:dyDescent="0.25">
      <c r="A125" s="16" t="s">
        <v>57</v>
      </c>
      <c r="B125" s="16" t="s">
        <v>756</v>
      </c>
      <c r="C125" s="15"/>
      <c r="D125" s="17" t="s">
        <v>757</v>
      </c>
      <c r="E125" s="79">
        <f>E126</f>
        <v>50</v>
      </c>
      <c r="F125" s="79">
        <f>F126</f>
        <v>0</v>
      </c>
      <c r="G125" s="50"/>
    </row>
    <row r="126" spans="1:7" ht="25.5" outlineLevel="6" x14ac:dyDescent="0.25">
      <c r="A126" s="16" t="s">
        <v>57</v>
      </c>
      <c r="B126" s="16" t="s">
        <v>756</v>
      </c>
      <c r="C126" s="15">
        <v>200</v>
      </c>
      <c r="D126" s="17" t="s">
        <v>768</v>
      </c>
      <c r="E126" s="79">
        <f>'№ 5ведомственная'!F116</f>
        <v>50</v>
      </c>
      <c r="F126" s="79">
        <f>'№ 5ведомственная'!G116</f>
        <v>0</v>
      </c>
      <c r="G126" s="50"/>
    </row>
    <row r="127" spans="1:7" ht="51" outlineLevel="6" x14ac:dyDescent="0.25">
      <c r="A127" s="16" t="s">
        <v>57</v>
      </c>
      <c r="B127" s="16" t="s">
        <v>869</v>
      </c>
      <c r="C127" s="15"/>
      <c r="D127" s="17" t="s">
        <v>870</v>
      </c>
      <c r="E127" s="79">
        <f>E128</f>
        <v>50</v>
      </c>
      <c r="F127" s="79">
        <f>F128</f>
        <v>100</v>
      </c>
      <c r="G127" s="50"/>
    </row>
    <row r="128" spans="1:7" outlineLevel="6" x14ac:dyDescent="0.25">
      <c r="A128" s="16" t="s">
        <v>57</v>
      </c>
      <c r="B128" s="16" t="s">
        <v>869</v>
      </c>
      <c r="C128" s="15">
        <v>800</v>
      </c>
      <c r="D128" s="17" t="s">
        <v>748</v>
      </c>
      <c r="E128" s="79">
        <f>'№ 5ведомственная'!F118</f>
        <v>50</v>
      </c>
      <c r="F128" s="79">
        <f>'№ 5ведомственная'!G118</f>
        <v>100</v>
      </c>
      <c r="G128" s="50"/>
    </row>
    <row r="129" spans="1:7" ht="25.5" outlineLevel="3" x14ac:dyDescent="0.25">
      <c r="A129" s="76" t="s">
        <v>57</v>
      </c>
      <c r="B129" s="77" t="s">
        <v>58</v>
      </c>
      <c r="C129" s="76"/>
      <c r="D129" s="78" t="s">
        <v>343</v>
      </c>
      <c r="E129" s="79">
        <f>E130</f>
        <v>580</v>
      </c>
      <c r="F129" s="79">
        <f>F130</f>
        <v>553.20000000000005</v>
      </c>
      <c r="G129" s="50"/>
    </row>
    <row r="130" spans="1:7" ht="38.25" outlineLevel="4" x14ac:dyDescent="0.25">
      <c r="A130" s="76" t="s">
        <v>57</v>
      </c>
      <c r="B130" s="77" t="s">
        <v>59</v>
      </c>
      <c r="C130" s="76"/>
      <c r="D130" s="78" t="s">
        <v>344</v>
      </c>
      <c r="E130" s="79">
        <f>E131+E133+E137+E135</f>
        <v>580</v>
      </c>
      <c r="F130" s="79">
        <f>F131+F133+F137+F135</f>
        <v>553.20000000000005</v>
      </c>
      <c r="G130" s="50"/>
    </row>
    <row r="131" spans="1:7" outlineLevel="5" x14ac:dyDescent="0.25">
      <c r="A131" s="76" t="s">
        <v>57</v>
      </c>
      <c r="B131" s="77" t="s">
        <v>60</v>
      </c>
      <c r="C131" s="76"/>
      <c r="D131" s="78" t="s">
        <v>345</v>
      </c>
      <c r="E131" s="79">
        <f>E132</f>
        <v>130</v>
      </c>
      <c r="F131" s="79">
        <f>F132</f>
        <v>130</v>
      </c>
      <c r="G131" s="50"/>
    </row>
    <row r="132" spans="1:7" ht="25.5" outlineLevel="6" x14ac:dyDescent="0.25">
      <c r="A132" s="76" t="s">
        <v>57</v>
      </c>
      <c r="B132" s="77" t="s">
        <v>60</v>
      </c>
      <c r="C132" s="76" t="s">
        <v>7</v>
      </c>
      <c r="D132" s="78" t="s">
        <v>290</v>
      </c>
      <c r="E132" s="79">
        <f>'№ 5ведомственная'!F122</f>
        <v>130</v>
      </c>
      <c r="F132" s="79">
        <f>'№ 5ведомственная'!G122</f>
        <v>130</v>
      </c>
      <c r="G132" s="50"/>
    </row>
    <row r="133" spans="1:7" outlineLevel="5" x14ac:dyDescent="0.25">
      <c r="A133" s="76" t="s">
        <v>57</v>
      </c>
      <c r="B133" s="77" t="s">
        <v>61</v>
      </c>
      <c r="C133" s="76"/>
      <c r="D133" s="78" t="s">
        <v>346</v>
      </c>
      <c r="E133" s="79">
        <f>E134</f>
        <v>400</v>
      </c>
      <c r="F133" s="79">
        <f>F134</f>
        <v>370</v>
      </c>
      <c r="G133" s="50"/>
    </row>
    <row r="134" spans="1:7" ht="25.5" outlineLevel="6" x14ac:dyDescent="0.25">
      <c r="A134" s="76" t="s">
        <v>57</v>
      </c>
      <c r="B134" s="77" t="s">
        <v>61</v>
      </c>
      <c r="C134" s="76" t="s">
        <v>7</v>
      </c>
      <c r="D134" s="78" t="s">
        <v>290</v>
      </c>
      <c r="E134" s="79">
        <f>'№ 5ведомственная'!F124</f>
        <v>400</v>
      </c>
      <c r="F134" s="79">
        <f>'№ 5ведомственная'!G124</f>
        <v>370</v>
      </c>
      <c r="G134" s="50"/>
    </row>
    <row r="135" spans="1:7" outlineLevel="6" x14ac:dyDescent="0.25">
      <c r="A135" s="16" t="s">
        <v>57</v>
      </c>
      <c r="B135" s="16" t="s">
        <v>761</v>
      </c>
      <c r="C135" s="15"/>
      <c r="D135" s="17" t="s">
        <v>879</v>
      </c>
      <c r="E135" s="79">
        <f>E136</f>
        <v>40</v>
      </c>
      <c r="F135" s="79">
        <f>F136</f>
        <v>40</v>
      </c>
      <c r="G135" s="50"/>
    </row>
    <row r="136" spans="1:7" ht="25.5" outlineLevel="6" x14ac:dyDescent="0.25">
      <c r="A136" s="16" t="s">
        <v>57</v>
      </c>
      <c r="B136" s="16" t="s">
        <v>761</v>
      </c>
      <c r="C136" s="15" t="s">
        <v>7</v>
      </c>
      <c r="D136" s="17" t="s">
        <v>290</v>
      </c>
      <c r="E136" s="79">
        <f>'№ 5ведомственная'!F126</f>
        <v>40</v>
      </c>
      <c r="F136" s="79">
        <f>'№ 5ведомственная'!G126</f>
        <v>40</v>
      </c>
      <c r="G136" s="50"/>
    </row>
    <row r="137" spans="1:7" outlineLevel="5" x14ac:dyDescent="0.25">
      <c r="A137" s="76" t="s">
        <v>57</v>
      </c>
      <c r="B137" s="77" t="s">
        <v>62</v>
      </c>
      <c r="C137" s="76"/>
      <c r="D137" s="78" t="s">
        <v>349</v>
      </c>
      <c r="E137" s="79">
        <f>E138</f>
        <v>10</v>
      </c>
      <c r="F137" s="79">
        <f>F138</f>
        <v>13.2</v>
      </c>
      <c r="G137" s="50"/>
    </row>
    <row r="138" spans="1:7" ht="25.5" outlineLevel="6" x14ac:dyDescent="0.25">
      <c r="A138" s="76" t="s">
        <v>57</v>
      </c>
      <c r="B138" s="77" t="s">
        <v>62</v>
      </c>
      <c r="C138" s="76" t="s">
        <v>7</v>
      </c>
      <c r="D138" s="78" t="s">
        <v>290</v>
      </c>
      <c r="E138" s="79">
        <f>'№ 5ведомственная'!F128</f>
        <v>10</v>
      </c>
      <c r="F138" s="79">
        <f>'№ 5ведомственная'!G128</f>
        <v>13.2</v>
      </c>
      <c r="G138" s="50"/>
    </row>
    <row r="139" spans="1:7" ht="25.5" outlineLevel="6" x14ac:dyDescent="0.25">
      <c r="A139" s="73" t="s">
        <v>572</v>
      </c>
      <c r="B139" s="73"/>
      <c r="C139" s="72"/>
      <c r="D139" s="74" t="s">
        <v>577</v>
      </c>
      <c r="E139" s="79">
        <f>E148+E140</f>
        <v>245</v>
      </c>
      <c r="F139" s="79">
        <f>F148+F140</f>
        <v>244.3</v>
      </c>
      <c r="G139" s="50"/>
    </row>
    <row r="140" spans="1:7" ht="38.25" outlineLevel="6" x14ac:dyDescent="0.25">
      <c r="A140" s="73" t="s">
        <v>572</v>
      </c>
      <c r="B140" s="73" t="s">
        <v>44</v>
      </c>
      <c r="C140" s="72"/>
      <c r="D140" s="74" t="s">
        <v>637</v>
      </c>
      <c r="E140" s="79">
        <f>E141</f>
        <v>45</v>
      </c>
      <c r="F140" s="79">
        <f>F141</f>
        <v>44.3</v>
      </c>
      <c r="G140" s="50"/>
    </row>
    <row r="141" spans="1:7" ht="25.5" outlineLevel="6" x14ac:dyDescent="0.25">
      <c r="A141" s="73" t="s">
        <v>572</v>
      </c>
      <c r="B141" s="73" t="s">
        <v>45</v>
      </c>
      <c r="C141" s="72"/>
      <c r="D141" s="74" t="s">
        <v>322</v>
      </c>
      <c r="E141" s="79">
        <f>E142+E145</f>
        <v>45</v>
      </c>
      <c r="F141" s="79">
        <f>F142+F145</f>
        <v>44.3</v>
      </c>
      <c r="G141" s="50"/>
    </row>
    <row r="142" spans="1:7" ht="25.5" outlineLevel="6" x14ac:dyDescent="0.25">
      <c r="A142" s="73" t="s">
        <v>572</v>
      </c>
      <c r="B142" s="73" t="s">
        <v>46</v>
      </c>
      <c r="C142" s="72"/>
      <c r="D142" s="74" t="s">
        <v>323</v>
      </c>
      <c r="E142" s="79">
        <f t="shared" ref="E142:F143" si="18">E143</f>
        <v>2</v>
      </c>
      <c r="F142" s="79">
        <f t="shared" si="18"/>
        <v>1.3</v>
      </c>
      <c r="G142" s="50"/>
    </row>
    <row r="143" spans="1:7" ht="25.5" outlineLevel="6" x14ac:dyDescent="0.25">
      <c r="A143" s="73" t="s">
        <v>572</v>
      </c>
      <c r="B143" s="73" t="s">
        <v>47</v>
      </c>
      <c r="C143" s="72"/>
      <c r="D143" s="74" t="s">
        <v>324</v>
      </c>
      <c r="E143" s="79">
        <f t="shared" si="18"/>
        <v>2</v>
      </c>
      <c r="F143" s="79">
        <f t="shared" si="18"/>
        <v>1.3</v>
      </c>
      <c r="G143" s="50"/>
    </row>
    <row r="144" spans="1:7" ht="25.5" outlineLevel="6" x14ac:dyDescent="0.25">
      <c r="A144" s="73" t="s">
        <v>572</v>
      </c>
      <c r="B144" s="73" t="s">
        <v>47</v>
      </c>
      <c r="C144" s="72" t="s">
        <v>7</v>
      </c>
      <c r="D144" s="74" t="s">
        <v>290</v>
      </c>
      <c r="E144" s="79">
        <f>'№ 5ведомственная'!F134</f>
        <v>2</v>
      </c>
      <c r="F144" s="79">
        <f>'№ 5ведомственная'!G134</f>
        <v>1.3</v>
      </c>
      <c r="G144" s="50"/>
    </row>
    <row r="145" spans="1:9" ht="25.5" outlineLevel="6" x14ac:dyDescent="0.25">
      <c r="A145" s="73" t="s">
        <v>572</v>
      </c>
      <c r="B145" s="73" t="s">
        <v>48</v>
      </c>
      <c r="C145" s="72"/>
      <c r="D145" s="74" t="s">
        <v>617</v>
      </c>
      <c r="E145" s="79">
        <f t="shared" ref="E145:F146" si="19">E146</f>
        <v>43</v>
      </c>
      <c r="F145" s="79">
        <f t="shared" si="19"/>
        <v>43</v>
      </c>
      <c r="G145" s="50"/>
    </row>
    <row r="146" spans="1:9" ht="25.5" outlineLevel="6" x14ac:dyDescent="0.25">
      <c r="A146" s="73" t="s">
        <v>572</v>
      </c>
      <c r="B146" s="73" t="s">
        <v>49</v>
      </c>
      <c r="C146" s="72"/>
      <c r="D146" s="74" t="s">
        <v>326</v>
      </c>
      <c r="E146" s="79">
        <f t="shared" si="19"/>
        <v>43</v>
      </c>
      <c r="F146" s="79">
        <f t="shared" si="19"/>
        <v>43</v>
      </c>
      <c r="G146" s="50"/>
    </row>
    <row r="147" spans="1:9" ht="51" outlineLevel="6" x14ac:dyDescent="0.25">
      <c r="A147" s="73" t="s">
        <v>572</v>
      </c>
      <c r="B147" s="73" t="s">
        <v>49</v>
      </c>
      <c r="C147" s="72">
        <v>100</v>
      </c>
      <c r="D147" s="74" t="s">
        <v>289</v>
      </c>
      <c r="E147" s="79">
        <f>'№ 5ведомственная'!F137</f>
        <v>43</v>
      </c>
      <c r="F147" s="79">
        <f>'№ 5ведомственная'!G137</f>
        <v>43</v>
      </c>
      <c r="G147" s="50"/>
    </row>
    <row r="148" spans="1:9" ht="38.25" outlineLevel="6" x14ac:dyDescent="0.25">
      <c r="A148" s="73" t="s">
        <v>572</v>
      </c>
      <c r="B148" s="73" t="s">
        <v>573</v>
      </c>
      <c r="C148" s="72"/>
      <c r="D148" s="74" t="s">
        <v>638</v>
      </c>
      <c r="E148" s="79">
        <f t="shared" ref="E148:F151" si="20">E149</f>
        <v>200</v>
      </c>
      <c r="F148" s="79">
        <f t="shared" si="20"/>
        <v>200</v>
      </c>
      <c r="G148" s="50"/>
    </row>
    <row r="149" spans="1:9" ht="76.5" outlineLevel="6" x14ac:dyDescent="0.25">
      <c r="A149" s="73" t="s">
        <v>572</v>
      </c>
      <c r="B149" s="73" t="s">
        <v>574</v>
      </c>
      <c r="C149" s="72"/>
      <c r="D149" s="74" t="s">
        <v>580</v>
      </c>
      <c r="E149" s="79">
        <f t="shared" si="20"/>
        <v>200</v>
      </c>
      <c r="F149" s="79">
        <f t="shared" si="20"/>
        <v>200</v>
      </c>
      <c r="G149" s="50"/>
    </row>
    <row r="150" spans="1:9" ht="25.5" outlineLevel="6" x14ac:dyDescent="0.25">
      <c r="A150" s="73" t="s">
        <v>572</v>
      </c>
      <c r="B150" s="73" t="s">
        <v>575</v>
      </c>
      <c r="C150" s="72"/>
      <c r="D150" s="74" t="s">
        <v>578</v>
      </c>
      <c r="E150" s="79">
        <f>E151</f>
        <v>200</v>
      </c>
      <c r="F150" s="79">
        <f>F151</f>
        <v>200</v>
      </c>
      <c r="G150" s="50"/>
    </row>
    <row r="151" spans="1:9" ht="25.5" outlineLevel="6" x14ac:dyDescent="0.25">
      <c r="A151" s="73" t="s">
        <v>572</v>
      </c>
      <c r="B151" s="73" t="s">
        <v>576</v>
      </c>
      <c r="C151" s="72"/>
      <c r="D151" s="74" t="s">
        <v>579</v>
      </c>
      <c r="E151" s="79">
        <f t="shared" si="20"/>
        <v>200</v>
      </c>
      <c r="F151" s="79">
        <f t="shared" si="20"/>
        <v>200</v>
      </c>
      <c r="G151" s="50"/>
    </row>
    <row r="152" spans="1:9" ht="25.5" outlineLevel="6" x14ac:dyDescent="0.25">
      <c r="A152" s="73" t="s">
        <v>572</v>
      </c>
      <c r="B152" s="73" t="s">
        <v>576</v>
      </c>
      <c r="C152" s="72">
        <v>200</v>
      </c>
      <c r="D152" s="74" t="s">
        <v>290</v>
      </c>
      <c r="E152" s="79">
        <f>'№ 5ведомственная'!F142</f>
        <v>200</v>
      </c>
      <c r="F152" s="79">
        <f>'№ 5ведомственная'!G142</f>
        <v>200</v>
      </c>
      <c r="G152" s="50"/>
    </row>
    <row r="153" spans="1:9" s="26" customFormat="1" x14ac:dyDescent="0.25">
      <c r="A153" s="90" t="s">
        <v>63</v>
      </c>
      <c r="B153" s="91"/>
      <c r="C153" s="90"/>
      <c r="D153" s="92" t="s">
        <v>237</v>
      </c>
      <c r="E153" s="93">
        <f>E160+E170+E213+E154</f>
        <v>158088.20000000001</v>
      </c>
      <c r="F153" s="93">
        <f>F160+F170+F213+F154</f>
        <v>135114.79999999999</v>
      </c>
      <c r="G153" s="55"/>
      <c r="H153" s="4"/>
      <c r="I153" s="4"/>
    </row>
    <row r="154" spans="1:9" s="26" customFormat="1" x14ac:dyDescent="0.25">
      <c r="A154" s="16" t="s">
        <v>64</v>
      </c>
      <c r="B154" s="16"/>
      <c r="C154" s="15"/>
      <c r="D154" s="17" t="s">
        <v>888</v>
      </c>
      <c r="E154" s="79">
        <f t="shared" ref="E154:F158" si="21">E155</f>
        <v>2120</v>
      </c>
      <c r="F154" s="79">
        <f t="shared" si="21"/>
        <v>452.4</v>
      </c>
      <c r="G154" s="55"/>
      <c r="H154" s="4"/>
      <c r="I154" s="4"/>
    </row>
    <row r="155" spans="1:9" s="26" customFormat="1" ht="38.25" x14ac:dyDescent="0.25">
      <c r="A155" s="16" t="s">
        <v>64</v>
      </c>
      <c r="B155" s="16" t="s">
        <v>29</v>
      </c>
      <c r="C155" s="15"/>
      <c r="D155" s="17" t="s">
        <v>643</v>
      </c>
      <c r="E155" s="79">
        <f t="shared" si="21"/>
        <v>2120</v>
      </c>
      <c r="F155" s="79">
        <f t="shared" si="21"/>
        <v>452.4</v>
      </c>
      <c r="G155" s="55"/>
      <c r="H155" s="4"/>
      <c r="I155" s="4"/>
    </row>
    <row r="156" spans="1:9" s="26" customFormat="1" ht="25.5" x14ac:dyDescent="0.25">
      <c r="A156" s="16" t="s">
        <v>64</v>
      </c>
      <c r="B156" s="16" t="s">
        <v>35</v>
      </c>
      <c r="C156" s="15"/>
      <c r="D156" s="17" t="s">
        <v>764</v>
      </c>
      <c r="E156" s="79">
        <f t="shared" si="21"/>
        <v>2120</v>
      </c>
      <c r="F156" s="79">
        <f t="shared" si="21"/>
        <v>452.4</v>
      </c>
      <c r="G156" s="55"/>
      <c r="H156" s="4"/>
      <c r="I156" s="4"/>
    </row>
    <row r="157" spans="1:9" s="26" customFormat="1" ht="51" x14ac:dyDescent="0.25">
      <c r="A157" s="16" t="s">
        <v>64</v>
      </c>
      <c r="B157" s="16" t="s">
        <v>36</v>
      </c>
      <c r="C157" s="15"/>
      <c r="D157" s="17" t="s">
        <v>312</v>
      </c>
      <c r="E157" s="79">
        <f t="shared" si="21"/>
        <v>2120</v>
      </c>
      <c r="F157" s="79">
        <f t="shared" si="21"/>
        <v>452.4</v>
      </c>
      <c r="G157" s="55"/>
      <c r="H157" s="4"/>
      <c r="I157" s="4"/>
    </row>
    <row r="158" spans="1:9" s="26" customFormat="1" ht="38.25" x14ac:dyDescent="0.25">
      <c r="A158" s="16" t="s">
        <v>64</v>
      </c>
      <c r="B158" s="16" t="s">
        <v>762</v>
      </c>
      <c r="C158" s="15"/>
      <c r="D158" s="17" t="s">
        <v>763</v>
      </c>
      <c r="E158" s="79">
        <f t="shared" si="21"/>
        <v>2120</v>
      </c>
      <c r="F158" s="79">
        <f t="shared" si="21"/>
        <v>452.4</v>
      </c>
      <c r="G158" s="55"/>
      <c r="H158" s="4"/>
      <c r="I158" s="4"/>
    </row>
    <row r="159" spans="1:9" s="26" customFormat="1" ht="25.5" x14ac:dyDescent="0.25">
      <c r="A159" s="16" t="s">
        <v>64</v>
      </c>
      <c r="B159" s="16" t="s">
        <v>762</v>
      </c>
      <c r="C159" s="15">
        <v>200</v>
      </c>
      <c r="D159" s="17" t="s">
        <v>290</v>
      </c>
      <c r="E159" s="79">
        <f>'№ 5ведомственная'!F149</f>
        <v>2120</v>
      </c>
      <c r="F159" s="79">
        <f>'№ 5ведомственная'!G149</f>
        <v>452.4</v>
      </c>
      <c r="G159" s="55"/>
      <c r="H159" s="4"/>
      <c r="I159" s="4"/>
    </row>
    <row r="160" spans="1:9" outlineLevel="1" x14ac:dyDescent="0.25">
      <c r="A160" s="72" t="s">
        <v>68</v>
      </c>
      <c r="B160" s="73"/>
      <c r="C160" s="72"/>
      <c r="D160" s="74" t="s">
        <v>257</v>
      </c>
      <c r="E160" s="75">
        <f>E161</f>
        <v>16485.599999999999</v>
      </c>
      <c r="F160" s="75">
        <f t="shared" ref="F160:F162" si="22">F161</f>
        <v>10576.9</v>
      </c>
      <c r="G160" s="50"/>
    </row>
    <row r="161" spans="1:7" ht="38.25" outlineLevel="2" x14ac:dyDescent="0.25">
      <c r="A161" s="72" t="s">
        <v>68</v>
      </c>
      <c r="B161" s="73" t="s">
        <v>65</v>
      </c>
      <c r="C161" s="72"/>
      <c r="D161" s="74" t="s">
        <v>631</v>
      </c>
      <c r="E161" s="75">
        <f>E162</f>
        <v>16485.599999999999</v>
      </c>
      <c r="F161" s="75">
        <f t="shared" si="22"/>
        <v>10576.9</v>
      </c>
      <c r="G161" s="50"/>
    </row>
    <row r="162" spans="1:7" ht="25.5" outlineLevel="3" x14ac:dyDescent="0.25">
      <c r="A162" s="72" t="s">
        <v>68</v>
      </c>
      <c r="B162" s="73" t="s">
        <v>69</v>
      </c>
      <c r="C162" s="72"/>
      <c r="D162" s="74" t="s">
        <v>355</v>
      </c>
      <c r="E162" s="75">
        <f>E163</f>
        <v>16485.599999999999</v>
      </c>
      <c r="F162" s="75">
        <f t="shared" si="22"/>
        <v>10576.9</v>
      </c>
      <c r="G162" s="50"/>
    </row>
    <row r="163" spans="1:7" outlineLevel="4" x14ac:dyDescent="0.25">
      <c r="A163" s="72" t="s">
        <v>68</v>
      </c>
      <c r="B163" s="73" t="s">
        <v>70</v>
      </c>
      <c r="C163" s="72"/>
      <c r="D163" s="74" t="s">
        <v>356</v>
      </c>
      <c r="E163" s="75">
        <f>E164+E166+E168</f>
        <v>16485.599999999999</v>
      </c>
      <c r="F163" s="75">
        <f>F164+F166+F168</f>
        <v>10576.9</v>
      </c>
      <c r="G163" s="50"/>
    </row>
    <row r="164" spans="1:7" ht="38.25" outlineLevel="6" x14ac:dyDescent="0.25">
      <c r="A164" s="73" t="s">
        <v>68</v>
      </c>
      <c r="B164" s="73" t="s">
        <v>538</v>
      </c>
      <c r="C164" s="72"/>
      <c r="D164" s="74" t="s">
        <v>357</v>
      </c>
      <c r="E164" s="75">
        <f>E165</f>
        <v>13172.5</v>
      </c>
      <c r="F164" s="75">
        <f>F165</f>
        <v>8445.6</v>
      </c>
      <c r="G164" s="50"/>
    </row>
    <row r="165" spans="1:7" ht="25.5" outlineLevel="6" x14ac:dyDescent="0.25">
      <c r="A165" s="73" t="s">
        <v>68</v>
      </c>
      <c r="B165" s="73" t="s">
        <v>538</v>
      </c>
      <c r="C165" s="72" t="s">
        <v>7</v>
      </c>
      <c r="D165" s="74" t="s">
        <v>290</v>
      </c>
      <c r="E165" s="75">
        <f>'№ 5ведомственная'!F155</f>
        <v>13172.5</v>
      </c>
      <c r="F165" s="75">
        <f>'№ 5ведомственная'!G155</f>
        <v>8445.6</v>
      </c>
      <c r="G165" s="50"/>
    </row>
    <row r="166" spans="1:7" ht="25.5" outlineLevel="6" x14ac:dyDescent="0.25">
      <c r="A166" s="16" t="s">
        <v>68</v>
      </c>
      <c r="B166" s="16" t="s">
        <v>759</v>
      </c>
      <c r="C166" s="15"/>
      <c r="D166" s="17" t="s">
        <v>760</v>
      </c>
      <c r="E166" s="75">
        <f>E167</f>
        <v>20</v>
      </c>
      <c r="F166" s="75">
        <f>F167</f>
        <v>19.899999999999999</v>
      </c>
      <c r="G166" s="50"/>
    </row>
    <row r="167" spans="1:7" ht="25.5" outlineLevel="6" x14ac:dyDescent="0.25">
      <c r="A167" s="16" t="s">
        <v>68</v>
      </c>
      <c r="B167" s="16" t="s">
        <v>759</v>
      </c>
      <c r="C167" s="15">
        <v>200</v>
      </c>
      <c r="D167" s="17" t="s">
        <v>758</v>
      </c>
      <c r="E167" s="75">
        <f>'№ 5ведомственная'!F157</f>
        <v>20</v>
      </c>
      <c r="F167" s="75">
        <f>'№ 5ведомственная'!G157</f>
        <v>19.899999999999999</v>
      </c>
      <c r="G167" s="50"/>
    </row>
    <row r="168" spans="1:7" ht="38.25" outlineLevel="6" x14ac:dyDescent="0.25">
      <c r="A168" s="72" t="s">
        <v>68</v>
      </c>
      <c r="B168" s="73" t="s">
        <v>71</v>
      </c>
      <c r="C168" s="72"/>
      <c r="D168" s="74" t="s">
        <v>357</v>
      </c>
      <c r="E168" s="75">
        <f>E169</f>
        <v>3293.1</v>
      </c>
      <c r="F168" s="75">
        <f>F169</f>
        <v>2111.4</v>
      </c>
      <c r="G168" s="50"/>
    </row>
    <row r="169" spans="1:7" ht="25.5" outlineLevel="6" x14ac:dyDescent="0.25">
      <c r="A169" s="72" t="s">
        <v>68</v>
      </c>
      <c r="B169" s="73" t="s">
        <v>71</v>
      </c>
      <c r="C169" s="72" t="s">
        <v>7</v>
      </c>
      <c r="D169" s="74" t="s">
        <v>290</v>
      </c>
      <c r="E169" s="75">
        <f>'№ 5ведомственная'!F159</f>
        <v>3293.1</v>
      </c>
      <c r="F169" s="75">
        <f>'№ 5ведомственная'!G159</f>
        <v>2111.4</v>
      </c>
      <c r="G169" s="50"/>
    </row>
    <row r="170" spans="1:7" outlineLevel="1" x14ac:dyDescent="0.25">
      <c r="A170" s="72" t="s">
        <v>72</v>
      </c>
      <c r="B170" s="73"/>
      <c r="C170" s="72"/>
      <c r="D170" s="74" t="s">
        <v>258</v>
      </c>
      <c r="E170" s="75">
        <f>E171+E208</f>
        <v>139389.4</v>
      </c>
      <c r="F170" s="75">
        <f>F171+F208</f>
        <v>124009.9</v>
      </c>
      <c r="G170" s="50"/>
    </row>
    <row r="171" spans="1:7" ht="38.25" outlineLevel="2" x14ac:dyDescent="0.25">
      <c r="A171" s="72" t="s">
        <v>72</v>
      </c>
      <c r="B171" s="73" t="s">
        <v>65</v>
      </c>
      <c r="C171" s="72"/>
      <c r="D171" s="74" t="s">
        <v>631</v>
      </c>
      <c r="E171" s="75">
        <f>E172+E202</f>
        <v>138989.4</v>
      </c>
      <c r="F171" s="75">
        <f>F172+F202</f>
        <v>123959.9</v>
      </c>
      <c r="G171" s="50"/>
    </row>
    <row r="172" spans="1:7" ht="25.5" outlineLevel="3" x14ac:dyDescent="0.25">
      <c r="A172" s="72" t="s">
        <v>72</v>
      </c>
      <c r="B172" s="73" t="s">
        <v>69</v>
      </c>
      <c r="C172" s="72"/>
      <c r="D172" s="74" t="s">
        <v>355</v>
      </c>
      <c r="E172" s="75">
        <f>E173+E184+E197</f>
        <v>135247</v>
      </c>
      <c r="F172" s="75">
        <f>F173+F184+F197</f>
        <v>120355.2</v>
      </c>
      <c r="G172" s="50"/>
    </row>
    <row r="173" spans="1:7" ht="38.25" outlineLevel="4" x14ac:dyDescent="0.25">
      <c r="A173" s="72" t="s">
        <v>72</v>
      </c>
      <c r="B173" s="73" t="s">
        <v>73</v>
      </c>
      <c r="C173" s="72"/>
      <c r="D173" s="74" t="s">
        <v>358</v>
      </c>
      <c r="E173" s="75">
        <f>E174+E176+E178+E180+E182</f>
        <v>62467.1</v>
      </c>
      <c r="F173" s="75">
        <f t="shared" ref="F173" si="23">F174+F176+F178+F180+F182</f>
        <v>53609.5</v>
      </c>
      <c r="G173" s="50"/>
    </row>
    <row r="174" spans="1:7" ht="63.75" outlineLevel="5" x14ac:dyDescent="0.25">
      <c r="A174" s="72" t="s">
        <v>72</v>
      </c>
      <c r="B174" s="73" t="s">
        <v>74</v>
      </c>
      <c r="C174" s="72"/>
      <c r="D174" s="74" t="s">
        <v>359</v>
      </c>
      <c r="E174" s="75">
        <f>E175</f>
        <v>21198.2</v>
      </c>
      <c r="F174" s="75">
        <f>F175</f>
        <v>21198.2</v>
      </c>
      <c r="G174" s="50"/>
    </row>
    <row r="175" spans="1:7" ht="25.5" outlineLevel="6" x14ac:dyDescent="0.25">
      <c r="A175" s="72" t="s">
        <v>72</v>
      </c>
      <c r="B175" s="73" t="s">
        <v>74</v>
      </c>
      <c r="C175" s="72" t="s">
        <v>7</v>
      </c>
      <c r="D175" s="74" t="s">
        <v>290</v>
      </c>
      <c r="E175" s="75">
        <f>'№ 5ведомственная'!F165</f>
        <v>21198.2</v>
      </c>
      <c r="F175" s="75">
        <f>'№ 5ведомственная'!G165</f>
        <v>21198.2</v>
      </c>
      <c r="G175" s="50"/>
    </row>
    <row r="176" spans="1:7" ht="25.5" outlineLevel="5" x14ac:dyDescent="0.25">
      <c r="A176" s="72" t="s">
        <v>72</v>
      </c>
      <c r="B176" s="73" t="s">
        <v>75</v>
      </c>
      <c r="C176" s="72"/>
      <c r="D176" s="74" t="s">
        <v>360</v>
      </c>
      <c r="E176" s="75">
        <f>E177</f>
        <v>9710</v>
      </c>
      <c r="F176" s="75">
        <f>F177</f>
        <v>9710</v>
      </c>
      <c r="G176" s="50"/>
    </row>
    <row r="177" spans="1:7" ht="25.5" outlineLevel="6" x14ac:dyDescent="0.25">
      <c r="A177" s="72" t="s">
        <v>72</v>
      </c>
      <c r="B177" s="73" t="s">
        <v>75</v>
      </c>
      <c r="C177" s="72" t="s">
        <v>39</v>
      </c>
      <c r="D177" s="74" t="s">
        <v>316</v>
      </c>
      <c r="E177" s="75">
        <f>'№ 5ведомственная'!F167</f>
        <v>9710</v>
      </c>
      <c r="F177" s="75">
        <f>'№ 5ведомственная'!G167</f>
        <v>9710</v>
      </c>
      <c r="G177" s="50"/>
    </row>
    <row r="178" spans="1:7" ht="25.5" outlineLevel="5" x14ac:dyDescent="0.25">
      <c r="A178" s="72" t="s">
        <v>72</v>
      </c>
      <c r="B178" s="73" t="s">
        <v>76</v>
      </c>
      <c r="C178" s="72"/>
      <c r="D178" s="74" t="s">
        <v>361</v>
      </c>
      <c r="E178" s="75">
        <f>E179</f>
        <v>10516.3</v>
      </c>
      <c r="F178" s="75">
        <f>F179</f>
        <v>9840</v>
      </c>
      <c r="G178" s="50"/>
    </row>
    <row r="179" spans="1:7" ht="25.5" outlineLevel="6" x14ac:dyDescent="0.25">
      <c r="A179" s="72" t="s">
        <v>72</v>
      </c>
      <c r="B179" s="73" t="s">
        <v>76</v>
      </c>
      <c r="C179" s="72" t="s">
        <v>7</v>
      </c>
      <c r="D179" s="74" t="s">
        <v>290</v>
      </c>
      <c r="E179" s="75">
        <f>'№ 5ведомственная'!F169</f>
        <v>10516.3</v>
      </c>
      <c r="F179" s="75">
        <f>'№ 5ведомственная'!G169</f>
        <v>9840</v>
      </c>
      <c r="G179" s="50"/>
    </row>
    <row r="180" spans="1:7" ht="51" customHeight="1" outlineLevel="5" x14ac:dyDescent="0.25">
      <c r="A180" s="72" t="s">
        <v>72</v>
      </c>
      <c r="B180" s="73" t="s">
        <v>77</v>
      </c>
      <c r="C180" s="72"/>
      <c r="D180" s="74" t="s">
        <v>675</v>
      </c>
      <c r="E180" s="75">
        <f>E181</f>
        <v>13063.2</v>
      </c>
      <c r="F180" s="75">
        <f>F181</f>
        <v>12861.3</v>
      </c>
      <c r="G180" s="50"/>
    </row>
    <row r="181" spans="1:7" ht="25.5" outlineLevel="6" x14ac:dyDescent="0.25">
      <c r="A181" s="72" t="s">
        <v>72</v>
      </c>
      <c r="B181" s="73" t="s">
        <v>77</v>
      </c>
      <c r="C181" s="72" t="s">
        <v>7</v>
      </c>
      <c r="D181" s="74" t="s">
        <v>290</v>
      </c>
      <c r="E181" s="75">
        <f>'№ 5ведомственная'!F171</f>
        <v>13063.2</v>
      </c>
      <c r="F181" s="75">
        <f>'№ 5ведомственная'!G171</f>
        <v>12861.3</v>
      </c>
      <c r="G181" s="50"/>
    </row>
    <row r="182" spans="1:7" ht="38.25" outlineLevel="6" x14ac:dyDescent="0.25">
      <c r="A182" s="73" t="s">
        <v>72</v>
      </c>
      <c r="B182" s="16" t="s">
        <v>766</v>
      </c>
      <c r="C182" s="72"/>
      <c r="D182" s="17" t="s">
        <v>765</v>
      </c>
      <c r="E182" s="75">
        <f>E183</f>
        <v>7979.4</v>
      </c>
      <c r="F182" s="75">
        <f>F183</f>
        <v>0</v>
      </c>
      <c r="G182" s="50"/>
    </row>
    <row r="183" spans="1:7" ht="25.5" outlineLevel="6" x14ac:dyDescent="0.25">
      <c r="A183" s="73" t="s">
        <v>72</v>
      </c>
      <c r="B183" s="16" t="s">
        <v>766</v>
      </c>
      <c r="C183" s="72">
        <v>400</v>
      </c>
      <c r="D183" s="17" t="s">
        <v>382</v>
      </c>
      <c r="E183" s="75">
        <f>'№ 5ведомственная'!F173</f>
        <v>7979.4</v>
      </c>
      <c r="F183" s="75">
        <f>'№ 5ведомственная'!G173</f>
        <v>0</v>
      </c>
      <c r="G183" s="50"/>
    </row>
    <row r="184" spans="1:7" outlineLevel="4" x14ac:dyDescent="0.25">
      <c r="A184" s="72" t="s">
        <v>72</v>
      </c>
      <c r="B184" s="73" t="s">
        <v>78</v>
      </c>
      <c r="C184" s="72"/>
      <c r="D184" s="74" t="s">
        <v>584</v>
      </c>
      <c r="E184" s="75">
        <f>E185+E187+E189+E191+E193+E195</f>
        <v>65084.800000000003</v>
      </c>
      <c r="F184" s="75">
        <f>F185+F187+F189+F191+F193+F195</f>
        <v>59051.4</v>
      </c>
      <c r="G184" s="50"/>
    </row>
    <row r="185" spans="1:7" ht="51" outlineLevel="4" x14ac:dyDescent="0.25">
      <c r="A185" s="73" t="s">
        <v>72</v>
      </c>
      <c r="B185" s="73" t="s">
        <v>684</v>
      </c>
      <c r="C185" s="72"/>
      <c r="D185" s="74" t="s">
        <v>685</v>
      </c>
      <c r="E185" s="75">
        <f>E186</f>
        <v>7943.4</v>
      </c>
      <c r="F185" s="75">
        <f t="shared" ref="F185" si="24">F186</f>
        <v>6823.1</v>
      </c>
      <c r="G185" s="50"/>
    </row>
    <row r="186" spans="1:7" ht="25.5" outlineLevel="4" x14ac:dyDescent="0.25">
      <c r="A186" s="73" t="s">
        <v>72</v>
      </c>
      <c r="B186" s="73" t="s">
        <v>684</v>
      </c>
      <c r="C186" s="72" t="s">
        <v>7</v>
      </c>
      <c r="D186" s="74" t="s">
        <v>290</v>
      </c>
      <c r="E186" s="75">
        <f>'№ 5ведомственная'!F176</f>
        <v>7943.4</v>
      </c>
      <c r="F186" s="75">
        <f>'№ 5ведомственная'!G176</f>
        <v>6823.1</v>
      </c>
      <c r="G186" s="50"/>
    </row>
    <row r="187" spans="1:7" ht="38.25" outlineLevel="4" x14ac:dyDescent="0.25">
      <c r="A187" s="16" t="s">
        <v>72</v>
      </c>
      <c r="B187" s="16" t="s">
        <v>771</v>
      </c>
      <c r="C187" s="15"/>
      <c r="D187" s="17" t="s">
        <v>772</v>
      </c>
      <c r="E187" s="75">
        <f>E188</f>
        <v>5809.8</v>
      </c>
      <c r="F187" s="75">
        <f>F188</f>
        <v>5721.4</v>
      </c>
      <c r="G187" s="50"/>
    </row>
    <row r="188" spans="1:7" ht="25.5" outlineLevel="4" x14ac:dyDescent="0.25">
      <c r="A188" s="16" t="s">
        <v>72</v>
      </c>
      <c r="B188" s="16" t="s">
        <v>771</v>
      </c>
      <c r="C188" s="15" t="s">
        <v>7</v>
      </c>
      <c r="D188" s="17" t="s">
        <v>290</v>
      </c>
      <c r="E188" s="75">
        <f>'№ 5ведомственная'!F178</f>
        <v>5809.8</v>
      </c>
      <c r="F188" s="75">
        <f>'№ 5ведомственная'!G178</f>
        <v>5721.4</v>
      </c>
      <c r="G188" s="50"/>
    </row>
    <row r="189" spans="1:7" ht="25.5" outlineLevel="4" x14ac:dyDescent="0.25">
      <c r="A189" s="73" t="s">
        <v>72</v>
      </c>
      <c r="B189" s="73" t="s">
        <v>539</v>
      </c>
      <c r="C189" s="72"/>
      <c r="D189" s="17" t="s">
        <v>889</v>
      </c>
      <c r="E189" s="75">
        <f>E190</f>
        <v>43547.1</v>
      </c>
      <c r="F189" s="75">
        <f>F190</f>
        <v>40601.800000000003</v>
      </c>
      <c r="G189" s="50"/>
    </row>
    <row r="190" spans="1:7" ht="25.5" outlineLevel="4" x14ac:dyDescent="0.25">
      <c r="A190" s="73" t="s">
        <v>72</v>
      </c>
      <c r="B190" s="73" t="s">
        <v>539</v>
      </c>
      <c r="C190" s="72">
        <v>200</v>
      </c>
      <c r="D190" s="74" t="s">
        <v>290</v>
      </c>
      <c r="E190" s="75">
        <f>'№ 5ведомственная'!F180</f>
        <v>43547.1</v>
      </c>
      <c r="F190" s="75">
        <f>'№ 5ведомственная'!G180</f>
        <v>40601.800000000003</v>
      </c>
      <c r="G190" s="50"/>
    </row>
    <row r="191" spans="1:7" ht="51" outlineLevel="4" x14ac:dyDescent="0.25">
      <c r="A191" s="73" t="s">
        <v>72</v>
      </c>
      <c r="B191" s="73" t="s">
        <v>672</v>
      </c>
      <c r="C191" s="72"/>
      <c r="D191" s="74" t="s">
        <v>730</v>
      </c>
      <c r="E191" s="75">
        <f>E192</f>
        <v>882.6</v>
      </c>
      <c r="F191" s="75">
        <f>F192</f>
        <v>758.1</v>
      </c>
      <c r="G191" s="50"/>
    </row>
    <row r="192" spans="1:7" ht="25.5" outlineLevel="4" x14ac:dyDescent="0.25">
      <c r="A192" s="73" t="s">
        <v>72</v>
      </c>
      <c r="B192" s="73" t="s">
        <v>672</v>
      </c>
      <c r="C192" s="72" t="s">
        <v>7</v>
      </c>
      <c r="D192" s="74" t="s">
        <v>290</v>
      </c>
      <c r="E192" s="75">
        <f>'№ 5ведомственная'!F182</f>
        <v>882.6</v>
      </c>
      <c r="F192" s="75">
        <f>'№ 5ведомственная'!G182</f>
        <v>758.1</v>
      </c>
      <c r="G192" s="50"/>
    </row>
    <row r="193" spans="1:7" ht="38.25" outlineLevel="4" x14ac:dyDescent="0.25">
      <c r="A193" s="16" t="s">
        <v>72</v>
      </c>
      <c r="B193" s="16" t="s">
        <v>769</v>
      </c>
      <c r="C193" s="15"/>
      <c r="D193" s="17" t="s">
        <v>770</v>
      </c>
      <c r="E193" s="75">
        <f>E194</f>
        <v>645.6</v>
      </c>
      <c r="F193" s="75">
        <f>F194</f>
        <v>635.70000000000005</v>
      </c>
      <c r="G193" s="50"/>
    </row>
    <row r="194" spans="1:7" ht="25.5" outlineLevel="4" x14ac:dyDescent="0.25">
      <c r="A194" s="16" t="s">
        <v>72</v>
      </c>
      <c r="B194" s="16" t="s">
        <v>769</v>
      </c>
      <c r="C194" s="15">
        <v>200</v>
      </c>
      <c r="D194" s="17" t="s">
        <v>768</v>
      </c>
      <c r="E194" s="75">
        <f>'№ 5ведомственная'!F184</f>
        <v>645.6</v>
      </c>
      <c r="F194" s="75">
        <f>'№ 5ведомственная'!G184</f>
        <v>635.70000000000005</v>
      </c>
      <c r="G194" s="50"/>
    </row>
    <row r="195" spans="1:7" ht="25.5" outlineLevel="5" x14ac:dyDescent="0.25">
      <c r="A195" s="72" t="s">
        <v>72</v>
      </c>
      <c r="B195" s="73" t="s">
        <v>79</v>
      </c>
      <c r="C195" s="72"/>
      <c r="D195" s="74" t="s">
        <v>890</v>
      </c>
      <c r="E195" s="75">
        <f>E196</f>
        <v>6256.3</v>
      </c>
      <c r="F195" s="75">
        <f>F196</f>
        <v>4511.3</v>
      </c>
      <c r="G195" s="50"/>
    </row>
    <row r="196" spans="1:7" ht="25.5" outlineLevel="6" x14ac:dyDescent="0.25">
      <c r="A196" s="72" t="s">
        <v>72</v>
      </c>
      <c r="B196" s="73" t="s">
        <v>79</v>
      </c>
      <c r="C196" s="72" t="s">
        <v>7</v>
      </c>
      <c r="D196" s="74" t="s">
        <v>290</v>
      </c>
      <c r="E196" s="75">
        <f>'№ 5ведомственная'!F186</f>
        <v>6256.3</v>
      </c>
      <c r="F196" s="75">
        <f>'№ 5ведомственная'!G186</f>
        <v>4511.3</v>
      </c>
      <c r="G196" s="50"/>
    </row>
    <row r="197" spans="1:7" ht="38.25" outlineLevel="4" x14ac:dyDescent="0.25">
      <c r="A197" s="72" t="s">
        <v>72</v>
      </c>
      <c r="B197" s="73" t="s">
        <v>80</v>
      </c>
      <c r="C197" s="72"/>
      <c r="D197" s="74" t="s">
        <v>585</v>
      </c>
      <c r="E197" s="75">
        <f>E200+E198</f>
        <v>7695.1</v>
      </c>
      <c r="F197" s="75">
        <f>F200+F198</f>
        <v>7694.2999999999993</v>
      </c>
      <c r="G197" s="50"/>
    </row>
    <row r="198" spans="1:7" ht="25.5" outlineLevel="4" x14ac:dyDescent="0.25">
      <c r="A198" s="73" t="s">
        <v>72</v>
      </c>
      <c r="B198" s="73" t="s">
        <v>540</v>
      </c>
      <c r="C198" s="72"/>
      <c r="D198" s="74" t="s">
        <v>541</v>
      </c>
      <c r="E198" s="75">
        <f>E199</f>
        <v>6925.6</v>
      </c>
      <c r="F198" s="75">
        <f>F199</f>
        <v>6924.9</v>
      </c>
      <c r="G198" s="50"/>
    </row>
    <row r="199" spans="1:7" ht="25.5" outlineLevel="4" x14ac:dyDescent="0.25">
      <c r="A199" s="73" t="s">
        <v>72</v>
      </c>
      <c r="B199" s="73" t="s">
        <v>540</v>
      </c>
      <c r="C199" s="72" t="s">
        <v>7</v>
      </c>
      <c r="D199" s="74" t="s">
        <v>290</v>
      </c>
      <c r="E199" s="75">
        <f>'№ 5ведомственная'!F188</f>
        <v>6925.6</v>
      </c>
      <c r="F199" s="75">
        <f>'№ 5ведомственная'!G188</f>
        <v>6924.9</v>
      </c>
      <c r="G199" s="50"/>
    </row>
    <row r="200" spans="1:7" outlineLevel="5" x14ac:dyDescent="0.25">
      <c r="A200" s="72" t="s">
        <v>72</v>
      </c>
      <c r="B200" s="73" t="s">
        <v>81</v>
      </c>
      <c r="C200" s="72"/>
      <c r="D200" s="74" t="s">
        <v>365</v>
      </c>
      <c r="E200" s="75">
        <f>E201</f>
        <v>769.5</v>
      </c>
      <c r="F200" s="75">
        <f>F201</f>
        <v>769.4</v>
      </c>
      <c r="G200" s="50"/>
    </row>
    <row r="201" spans="1:7" ht="25.5" outlineLevel="6" x14ac:dyDescent="0.25">
      <c r="A201" s="72" t="s">
        <v>72</v>
      </c>
      <c r="B201" s="73" t="s">
        <v>81</v>
      </c>
      <c r="C201" s="72" t="s">
        <v>7</v>
      </c>
      <c r="D201" s="74" t="s">
        <v>290</v>
      </c>
      <c r="E201" s="75">
        <f>'№ 5ведомственная'!F191</f>
        <v>769.5</v>
      </c>
      <c r="F201" s="75">
        <f>'№ 5ведомственная'!G191</f>
        <v>769.4</v>
      </c>
      <c r="G201" s="50"/>
    </row>
    <row r="202" spans="1:7" ht="25.5" outlineLevel="3" x14ac:dyDescent="0.25">
      <c r="A202" s="72" t="s">
        <v>72</v>
      </c>
      <c r="B202" s="73" t="s">
        <v>82</v>
      </c>
      <c r="C202" s="72"/>
      <c r="D202" s="74" t="s">
        <v>366</v>
      </c>
      <c r="E202" s="75">
        <f>E203</f>
        <v>3742.4</v>
      </c>
      <c r="F202" s="75">
        <f>F203</f>
        <v>3604.7</v>
      </c>
      <c r="G202" s="50"/>
    </row>
    <row r="203" spans="1:7" ht="51" outlineLevel="4" x14ac:dyDescent="0.25">
      <c r="A203" s="72" t="s">
        <v>72</v>
      </c>
      <c r="B203" s="73" t="s">
        <v>83</v>
      </c>
      <c r="C203" s="72"/>
      <c r="D203" s="74" t="s">
        <v>586</v>
      </c>
      <c r="E203" s="75">
        <f>E204+E206</f>
        <v>3742.4</v>
      </c>
      <c r="F203" s="75">
        <f>F204+F206</f>
        <v>3604.7</v>
      </c>
      <c r="G203" s="50"/>
    </row>
    <row r="204" spans="1:7" ht="38.25" outlineLevel="4" x14ac:dyDescent="0.25">
      <c r="A204" s="73" t="s">
        <v>72</v>
      </c>
      <c r="B204" s="73" t="s">
        <v>542</v>
      </c>
      <c r="C204" s="72"/>
      <c r="D204" s="74" t="s">
        <v>543</v>
      </c>
      <c r="E204" s="75">
        <f>E205</f>
        <v>2920.8</v>
      </c>
      <c r="F204" s="75">
        <f>F205</f>
        <v>2820.1</v>
      </c>
      <c r="G204" s="50"/>
    </row>
    <row r="205" spans="1:7" ht="25.5" outlineLevel="4" x14ac:dyDescent="0.25">
      <c r="A205" s="73" t="s">
        <v>72</v>
      </c>
      <c r="B205" s="73" t="s">
        <v>542</v>
      </c>
      <c r="C205" s="72" t="s">
        <v>7</v>
      </c>
      <c r="D205" s="74" t="s">
        <v>290</v>
      </c>
      <c r="E205" s="75">
        <f>'№ 5ведомственная'!F195</f>
        <v>2920.8</v>
      </c>
      <c r="F205" s="75">
        <f>'№ 5ведомственная'!G195</f>
        <v>2820.1</v>
      </c>
      <c r="G205" s="50"/>
    </row>
    <row r="206" spans="1:7" ht="38.25" outlineLevel="5" x14ac:dyDescent="0.25">
      <c r="A206" s="72" t="s">
        <v>72</v>
      </c>
      <c r="B206" s="73" t="s">
        <v>84</v>
      </c>
      <c r="C206" s="72"/>
      <c r="D206" s="74" t="s">
        <v>369</v>
      </c>
      <c r="E206" s="75">
        <f>E207</f>
        <v>821.6</v>
      </c>
      <c r="F206" s="75">
        <f>F207</f>
        <v>784.6</v>
      </c>
      <c r="G206" s="50"/>
    </row>
    <row r="207" spans="1:7" ht="25.5" outlineLevel="6" x14ac:dyDescent="0.25">
      <c r="A207" s="72" t="s">
        <v>72</v>
      </c>
      <c r="B207" s="73" t="s">
        <v>84</v>
      </c>
      <c r="C207" s="72" t="s">
        <v>7</v>
      </c>
      <c r="D207" s="74" t="s">
        <v>290</v>
      </c>
      <c r="E207" s="75">
        <f>'№ 5ведомственная'!F197</f>
        <v>821.6</v>
      </c>
      <c r="F207" s="75">
        <f>'№ 5ведомственная'!G197</f>
        <v>784.6</v>
      </c>
      <c r="G207" s="50"/>
    </row>
    <row r="208" spans="1:7" ht="38.25" outlineLevel="6" x14ac:dyDescent="0.25">
      <c r="A208" s="125" t="s">
        <v>72</v>
      </c>
      <c r="B208" s="125" t="s">
        <v>29</v>
      </c>
      <c r="C208" s="124"/>
      <c r="D208" s="126" t="s">
        <v>643</v>
      </c>
      <c r="E208" s="75">
        <f t="shared" ref="E208:F211" si="25">E209</f>
        <v>400</v>
      </c>
      <c r="F208" s="75">
        <f t="shared" si="25"/>
        <v>50</v>
      </c>
      <c r="G208" s="50"/>
    </row>
    <row r="209" spans="1:7" ht="25.5" outlineLevel="6" x14ac:dyDescent="0.25">
      <c r="A209" s="125" t="s">
        <v>72</v>
      </c>
      <c r="B209" s="125" t="s">
        <v>35</v>
      </c>
      <c r="C209" s="124"/>
      <c r="D209" s="126" t="s">
        <v>311</v>
      </c>
      <c r="E209" s="75">
        <f t="shared" si="25"/>
        <v>400</v>
      </c>
      <c r="F209" s="75">
        <f t="shared" si="25"/>
        <v>50</v>
      </c>
      <c r="G209" s="50"/>
    </row>
    <row r="210" spans="1:7" ht="51" outlineLevel="6" x14ac:dyDescent="0.25">
      <c r="A210" s="125" t="s">
        <v>72</v>
      </c>
      <c r="B210" s="125" t="s">
        <v>36</v>
      </c>
      <c r="C210" s="124"/>
      <c r="D210" s="126" t="s">
        <v>312</v>
      </c>
      <c r="E210" s="75">
        <f t="shared" si="25"/>
        <v>400</v>
      </c>
      <c r="F210" s="75">
        <f t="shared" si="25"/>
        <v>50</v>
      </c>
      <c r="G210" s="50"/>
    </row>
    <row r="211" spans="1:7" ht="51" outlineLevel="6" x14ac:dyDescent="0.25">
      <c r="A211" s="125" t="s">
        <v>72</v>
      </c>
      <c r="B211" s="125" t="s">
        <v>767</v>
      </c>
      <c r="C211" s="124"/>
      <c r="D211" s="126" t="s">
        <v>903</v>
      </c>
      <c r="E211" s="75">
        <f t="shared" si="25"/>
        <v>400</v>
      </c>
      <c r="F211" s="75">
        <f t="shared" si="25"/>
        <v>50</v>
      </c>
      <c r="G211" s="50"/>
    </row>
    <row r="212" spans="1:7" ht="25.5" outlineLevel="6" x14ac:dyDescent="0.25">
      <c r="A212" s="125" t="s">
        <v>72</v>
      </c>
      <c r="B212" s="125" t="s">
        <v>767</v>
      </c>
      <c r="C212" s="124">
        <v>200</v>
      </c>
      <c r="D212" s="126" t="s">
        <v>768</v>
      </c>
      <c r="E212" s="75">
        <f>'№ 5ведомственная'!F202</f>
        <v>400</v>
      </c>
      <c r="F212" s="75">
        <f>'№ 5ведомственная'!G202</f>
        <v>50</v>
      </c>
      <c r="G212" s="50"/>
    </row>
    <row r="213" spans="1:7" outlineLevel="1" x14ac:dyDescent="0.25">
      <c r="A213" s="72" t="s">
        <v>86</v>
      </c>
      <c r="B213" s="73"/>
      <c r="C213" s="72"/>
      <c r="D213" s="74" t="s">
        <v>259</v>
      </c>
      <c r="E213" s="75">
        <f>E214</f>
        <v>93.2</v>
      </c>
      <c r="F213" s="75">
        <f>F214</f>
        <v>75.599999999999994</v>
      </c>
      <c r="G213" s="50"/>
    </row>
    <row r="214" spans="1:7" ht="38.25" outlineLevel="2" x14ac:dyDescent="0.25">
      <c r="A214" s="72" t="s">
        <v>86</v>
      </c>
      <c r="B214" s="73" t="s">
        <v>29</v>
      </c>
      <c r="C214" s="72"/>
      <c r="D214" s="74" t="s">
        <v>632</v>
      </c>
      <c r="E214" s="75">
        <f>E215</f>
        <v>93.2</v>
      </c>
      <c r="F214" s="75">
        <f t="shared" ref="F214:F216" si="26">F215</f>
        <v>75.599999999999994</v>
      </c>
      <c r="G214" s="50"/>
    </row>
    <row r="215" spans="1:7" ht="25.5" outlineLevel="3" x14ac:dyDescent="0.25">
      <c r="A215" s="72" t="s">
        <v>86</v>
      </c>
      <c r="B215" s="73" t="s">
        <v>35</v>
      </c>
      <c r="C215" s="72"/>
      <c r="D215" s="74" t="s">
        <v>311</v>
      </c>
      <c r="E215" s="75">
        <f>E216</f>
        <v>93.2</v>
      </c>
      <c r="F215" s="75">
        <f t="shared" si="26"/>
        <v>75.599999999999994</v>
      </c>
      <c r="G215" s="50"/>
    </row>
    <row r="216" spans="1:7" ht="51" outlineLevel="4" x14ac:dyDescent="0.25">
      <c r="A216" s="72" t="s">
        <v>86</v>
      </c>
      <c r="B216" s="73" t="s">
        <v>36</v>
      </c>
      <c r="C216" s="72"/>
      <c r="D216" s="74" t="s">
        <v>312</v>
      </c>
      <c r="E216" s="75">
        <f>E217</f>
        <v>93.2</v>
      </c>
      <c r="F216" s="75">
        <f t="shared" si="26"/>
        <v>75.599999999999994</v>
      </c>
      <c r="G216" s="50"/>
    </row>
    <row r="217" spans="1:7" outlineLevel="5" x14ac:dyDescent="0.25">
      <c r="A217" s="72" t="s">
        <v>86</v>
      </c>
      <c r="B217" s="73" t="s">
        <v>87</v>
      </c>
      <c r="C217" s="72"/>
      <c r="D217" s="74" t="s">
        <v>373</v>
      </c>
      <c r="E217" s="75">
        <f>E218</f>
        <v>93.2</v>
      </c>
      <c r="F217" s="75">
        <f>F218</f>
        <v>75.599999999999994</v>
      </c>
      <c r="G217" s="50"/>
    </row>
    <row r="218" spans="1:7" ht="25.5" outlineLevel="6" x14ac:dyDescent="0.25">
      <c r="A218" s="72" t="s">
        <v>86</v>
      </c>
      <c r="B218" s="73" t="s">
        <v>87</v>
      </c>
      <c r="C218" s="72" t="s">
        <v>7</v>
      </c>
      <c r="D218" s="74" t="s">
        <v>290</v>
      </c>
      <c r="E218" s="75">
        <f>'№ 5ведомственная'!F208</f>
        <v>93.2</v>
      </c>
      <c r="F218" s="75">
        <f>'№ 5ведомственная'!G208</f>
        <v>75.599999999999994</v>
      </c>
      <c r="G218" s="50"/>
    </row>
    <row r="219" spans="1:7" s="26" customFormat="1" x14ac:dyDescent="0.25">
      <c r="A219" s="68" t="s">
        <v>88</v>
      </c>
      <c r="B219" s="69"/>
      <c r="C219" s="68"/>
      <c r="D219" s="70" t="s">
        <v>238</v>
      </c>
      <c r="E219" s="71">
        <f>E220+E239+E273+E332</f>
        <v>118789.4</v>
      </c>
      <c r="F219" s="71">
        <f>F220+F239+F273+F332</f>
        <v>112641</v>
      </c>
      <c r="G219" s="55"/>
    </row>
    <row r="220" spans="1:7" outlineLevel="1" x14ac:dyDescent="0.25">
      <c r="A220" s="72" t="s">
        <v>89</v>
      </c>
      <c r="B220" s="73"/>
      <c r="C220" s="72"/>
      <c r="D220" s="74" t="s">
        <v>260</v>
      </c>
      <c r="E220" s="75">
        <f>E221+E230</f>
        <v>4373.3</v>
      </c>
      <c r="F220" s="75">
        <f>F221+F230</f>
        <v>3139.1000000000004</v>
      </c>
      <c r="G220" s="50"/>
    </row>
    <row r="221" spans="1:7" ht="38.25" outlineLevel="2" x14ac:dyDescent="0.25">
      <c r="A221" s="72" t="s">
        <v>89</v>
      </c>
      <c r="B221" s="73" t="s">
        <v>65</v>
      </c>
      <c r="C221" s="72"/>
      <c r="D221" s="74" t="s">
        <v>631</v>
      </c>
      <c r="E221" s="75">
        <f t="shared" ref="E221:F222" si="27">E222</f>
        <v>3173.3</v>
      </c>
      <c r="F221" s="75">
        <f t="shared" si="27"/>
        <v>2892.6000000000004</v>
      </c>
      <c r="G221" s="50"/>
    </row>
    <row r="222" spans="1:7" ht="25.5" outlineLevel="3" x14ac:dyDescent="0.25">
      <c r="A222" s="72" t="s">
        <v>89</v>
      </c>
      <c r="B222" s="73" t="s">
        <v>90</v>
      </c>
      <c r="C222" s="72"/>
      <c r="D222" s="74" t="s">
        <v>375</v>
      </c>
      <c r="E222" s="75">
        <f t="shared" si="27"/>
        <v>3173.3</v>
      </c>
      <c r="F222" s="75">
        <f t="shared" si="27"/>
        <v>2892.6000000000004</v>
      </c>
      <c r="G222" s="50"/>
    </row>
    <row r="223" spans="1:7" ht="25.5" outlineLevel="4" x14ac:dyDescent="0.25">
      <c r="A223" s="72" t="s">
        <v>89</v>
      </c>
      <c r="B223" s="73" t="s">
        <v>91</v>
      </c>
      <c r="C223" s="72"/>
      <c r="D223" s="74" t="s">
        <v>376</v>
      </c>
      <c r="E223" s="75">
        <f>E226+E224+E228</f>
        <v>3173.3</v>
      </c>
      <c r="F223" s="75">
        <f>F226+F224+F228</f>
        <v>2892.6000000000004</v>
      </c>
      <c r="G223" s="50"/>
    </row>
    <row r="224" spans="1:7" ht="38.25" outlineLevel="5" x14ac:dyDescent="0.25">
      <c r="A224" s="72" t="s">
        <v>89</v>
      </c>
      <c r="B224" s="73" t="s">
        <v>92</v>
      </c>
      <c r="C224" s="72"/>
      <c r="D224" s="74" t="s">
        <v>378</v>
      </c>
      <c r="E224" s="75">
        <f>E225</f>
        <v>2133.3000000000002</v>
      </c>
      <c r="F224" s="75">
        <f>F225</f>
        <v>2050.3000000000002</v>
      </c>
      <c r="G224" s="50"/>
    </row>
    <row r="225" spans="1:7" ht="25.5" outlineLevel="6" x14ac:dyDescent="0.25">
      <c r="A225" s="72" t="s">
        <v>89</v>
      </c>
      <c r="B225" s="73" t="s">
        <v>92</v>
      </c>
      <c r="C225" s="72" t="s">
        <v>7</v>
      </c>
      <c r="D225" s="74" t="s">
        <v>290</v>
      </c>
      <c r="E225" s="75">
        <f>'№ 5ведомственная'!F215</f>
        <v>2133.3000000000002</v>
      </c>
      <c r="F225" s="75">
        <f>'№ 5ведомственная'!G215</f>
        <v>2050.3000000000002</v>
      </c>
      <c r="G225" s="50"/>
    </row>
    <row r="226" spans="1:7" ht="25.5" outlineLevel="5" x14ac:dyDescent="0.25">
      <c r="A226" s="72" t="s">
        <v>89</v>
      </c>
      <c r="B226" s="73" t="s">
        <v>606</v>
      </c>
      <c r="C226" s="72"/>
      <c r="D226" s="74" t="s">
        <v>605</v>
      </c>
      <c r="E226" s="75">
        <f>E227</f>
        <v>1000</v>
      </c>
      <c r="F226" s="75">
        <f>F227</f>
        <v>812.3</v>
      </c>
      <c r="G226" s="50"/>
    </row>
    <row r="227" spans="1:7" ht="25.5" outlineLevel="6" x14ac:dyDescent="0.25">
      <c r="A227" s="72" t="s">
        <v>89</v>
      </c>
      <c r="B227" s="73" t="s">
        <v>606</v>
      </c>
      <c r="C227" s="72">
        <v>200</v>
      </c>
      <c r="D227" s="74" t="s">
        <v>290</v>
      </c>
      <c r="E227" s="75">
        <f>'№ 5ведомственная'!F217</f>
        <v>1000</v>
      </c>
      <c r="F227" s="75">
        <f>'№ 5ведомственная'!G217</f>
        <v>812.3</v>
      </c>
      <c r="G227" s="50"/>
    </row>
    <row r="228" spans="1:7" ht="25.5" outlineLevel="6" x14ac:dyDescent="0.25">
      <c r="A228" s="72" t="s">
        <v>89</v>
      </c>
      <c r="B228" s="73" t="s">
        <v>696</v>
      </c>
      <c r="C228" s="72"/>
      <c r="D228" s="74" t="s">
        <v>697</v>
      </c>
      <c r="E228" s="75">
        <f>E229</f>
        <v>40</v>
      </c>
      <c r="F228" s="75">
        <f t="shared" ref="F228" si="28">F229</f>
        <v>30</v>
      </c>
      <c r="G228" s="50"/>
    </row>
    <row r="229" spans="1:7" outlineLevel="6" x14ac:dyDescent="0.25">
      <c r="A229" s="72" t="s">
        <v>89</v>
      </c>
      <c r="B229" s="73" t="s">
        <v>696</v>
      </c>
      <c r="C229" s="72">
        <v>800</v>
      </c>
      <c r="D229" s="74" t="s">
        <v>291</v>
      </c>
      <c r="E229" s="75">
        <f>'№ 5ведомственная'!F219</f>
        <v>40</v>
      </c>
      <c r="F229" s="75">
        <f>'№ 5ведомственная'!G219</f>
        <v>30</v>
      </c>
      <c r="G229" s="50"/>
    </row>
    <row r="230" spans="1:7" ht="38.25" outlineLevel="2" x14ac:dyDescent="0.25">
      <c r="A230" s="72" t="s">
        <v>89</v>
      </c>
      <c r="B230" s="73" t="s">
        <v>93</v>
      </c>
      <c r="C230" s="72"/>
      <c r="D230" s="74" t="s">
        <v>607</v>
      </c>
      <c r="E230" s="75">
        <f t="shared" ref="E230:F233" si="29">E231</f>
        <v>1200</v>
      </c>
      <c r="F230" s="75">
        <f t="shared" si="29"/>
        <v>246.5</v>
      </c>
      <c r="G230" s="50"/>
    </row>
    <row r="231" spans="1:7" ht="25.5" outlineLevel="3" x14ac:dyDescent="0.25">
      <c r="A231" s="72" t="s">
        <v>89</v>
      </c>
      <c r="B231" s="73" t="s">
        <v>94</v>
      </c>
      <c r="C231" s="72"/>
      <c r="D231" s="74" t="s">
        <v>581</v>
      </c>
      <c r="E231" s="75">
        <f>E232</f>
        <v>1200</v>
      </c>
      <c r="F231" s="75">
        <f>F232</f>
        <v>246.5</v>
      </c>
      <c r="G231" s="50"/>
    </row>
    <row r="232" spans="1:7" ht="25.5" outlineLevel="4" x14ac:dyDescent="0.25">
      <c r="A232" s="72" t="s">
        <v>89</v>
      </c>
      <c r="B232" s="73" t="s">
        <v>95</v>
      </c>
      <c r="C232" s="72"/>
      <c r="D232" s="74" t="s">
        <v>582</v>
      </c>
      <c r="E232" s="75">
        <f>E233+E235+E237</f>
        <v>1200</v>
      </c>
      <c r="F232" s="75">
        <f>F233+F235+F237</f>
        <v>246.5</v>
      </c>
      <c r="G232" s="50"/>
    </row>
    <row r="233" spans="1:7" outlineLevel="5" x14ac:dyDescent="0.25">
      <c r="A233" s="72" t="s">
        <v>89</v>
      </c>
      <c r="B233" s="73" t="s">
        <v>96</v>
      </c>
      <c r="C233" s="72"/>
      <c r="D233" s="74" t="s">
        <v>518</v>
      </c>
      <c r="E233" s="75">
        <f t="shared" si="29"/>
        <v>1106</v>
      </c>
      <c r="F233" s="75">
        <f t="shared" si="29"/>
        <v>200</v>
      </c>
      <c r="G233" s="50"/>
    </row>
    <row r="234" spans="1:7" ht="25.5" outlineLevel="6" x14ac:dyDescent="0.25">
      <c r="A234" s="72" t="s">
        <v>89</v>
      </c>
      <c r="B234" s="73" t="s">
        <v>96</v>
      </c>
      <c r="C234" s="72" t="s">
        <v>7</v>
      </c>
      <c r="D234" s="74" t="s">
        <v>290</v>
      </c>
      <c r="E234" s="75">
        <f>'№ 5ведомственная'!F224</f>
        <v>1106</v>
      </c>
      <c r="F234" s="75">
        <f>'№ 5ведомственная'!G224</f>
        <v>200</v>
      </c>
      <c r="G234" s="50"/>
    </row>
    <row r="235" spans="1:7" ht="25.5" outlineLevel="6" x14ac:dyDescent="0.25">
      <c r="A235" s="73" t="s">
        <v>89</v>
      </c>
      <c r="B235" s="73" t="s">
        <v>663</v>
      </c>
      <c r="C235" s="72"/>
      <c r="D235" s="74" t="s">
        <v>664</v>
      </c>
      <c r="E235" s="75">
        <f>E236</f>
        <v>4</v>
      </c>
      <c r="F235" s="75">
        <f t="shared" ref="F235" si="30">F236</f>
        <v>4</v>
      </c>
      <c r="G235" s="50"/>
    </row>
    <row r="236" spans="1:7" ht="25.5" outlineLevel="6" x14ac:dyDescent="0.25">
      <c r="A236" s="73" t="s">
        <v>89</v>
      </c>
      <c r="B236" s="73" t="s">
        <v>663</v>
      </c>
      <c r="C236" s="72" t="s">
        <v>7</v>
      </c>
      <c r="D236" s="74" t="s">
        <v>290</v>
      </c>
      <c r="E236" s="75">
        <f>'№ 5ведомственная'!F226</f>
        <v>4</v>
      </c>
      <c r="F236" s="75">
        <f>'№ 5ведомственная'!G226</f>
        <v>4</v>
      </c>
      <c r="G236" s="50"/>
    </row>
    <row r="237" spans="1:7" ht="51" outlineLevel="6" x14ac:dyDescent="0.25">
      <c r="A237" s="16" t="s">
        <v>89</v>
      </c>
      <c r="B237" s="146" t="s">
        <v>773</v>
      </c>
      <c r="C237" s="15"/>
      <c r="D237" s="17" t="s">
        <v>774</v>
      </c>
      <c r="E237" s="75">
        <f>E238</f>
        <v>90</v>
      </c>
      <c r="F237" s="75">
        <f>F238</f>
        <v>42.5</v>
      </c>
      <c r="G237" s="50"/>
    </row>
    <row r="238" spans="1:7" ht="25.5" outlineLevel="6" x14ac:dyDescent="0.25">
      <c r="A238" s="16" t="s">
        <v>89</v>
      </c>
      <c r="B238" s="146" t="s">
        <v>773</v>
      </c>
      <c r="C238" s="15">
        <v>200</v>
      </c>
      <c r="D238" s="17" t="s">
        <v>768</v>
      </c>
      <c r="E238" s="75">
        <f>'№ 5ведомственная'!F228</f>
        <v>90</v>
      </c>
      <c r="F238" s="75">
        <f>'№ 5ведомственная'!G228</f>
        <v>42.5</v>
      </c>
      <c r="G238" s="50"/>
    </row>
    <row r="239" spans="1:7" outlineLevel="1" x14ac:dyDescent="0.25">
      <c r="A239" s="72" t="s">
        <v>97</v>
      </c>
      <c r="B239" s="73"/>
      <c r="C239" s="72"/>
      <c r="D239" s="74" t="s">
        <v>262</v>
      </c>
      <c r="E239" s="75">
        <f t="shared" ref="E239:F240" si="31">E240</f>
        <v>32129.599999999999</v>
      </c>
      <c r="F239" s="75">
        <f t="shared" si="31"/>
        <v>26979</v>
      </c>
      <c r="G239" s="50"/>
    </row>
    <row r="240" spans="1:7" ht="38.25" outlineLevel="2" x14ac:dyDescent="0.25">
      <c r="A240" s="72" t="s">
        <v>97</v>
      </c>
      <c r="B240" s="73" t="s">
        <v>65</v>
      </c>
      <c r="C240" s="72"/>
      <c r="D240" s="74" t="s">
        <v>631</v>
      </c>
      <c r="E240" s="75">
        <f t="shared" si="31"/>
        <v>32129.599999999999</v>
      </c>
      <c r="F240" s="75">
        <f t="shared" si="31"/>
        <v>26979</v>
      </c>
      <c r="G240" s="50"/>
    </row>
    <row r="241" spans="1:7" ht="25.5" outlineLevel="3" x14ac:dyDescent="0.25">
      <c r="A241" s="72" t="s">
        <v>97</v>
      </c>
      <c r="B241" s="73" t="s">
        <v>90</v>
      </c>
      <c r="C241" s="72"/>
      <c r="D241" s="74" t="s">
        <v>375</v>
      </c>
      <c r="E241" s="75">
        <f>E242+E266+E247</f>
        <v>32129.599999999999</v>
      </c>
      <c r="F241" s="75">
        <f>F242+F266+F247</f>
        <v>26979</v>
      </c>
      <c r="G241" s="50"/>
    </row>
    <row r="242" spans="1:7" ht="25.5" outlineLevel="4" x14ac:dyDescent="0.25">
      <c r="A242" s="72" t="s">
        <v>97</v>
      </c>
      <c r="B242" s="73" t="s">
        <v>98</v>
      </c>
      <c r="C242" s="72"/>
      <c r="D242" s="74" t="s">
        <v>384</v>
      </c>
      <c r="E242" s="75">
        <f>E243+E245</f>
        <v>1333.6</v>
      </c>
      <c r="F242" s="75">
        <f>F243+F245</f>
        <v>996.5</v>
      </c>
      <c r="G242" s="50"/>
    </row>
    <row r="243" spans="1:7" ht="25.5" outlineLevel="5" x14ac:dyDescent="0.25">
      <c r="A243" s="72" t="s">
        <v>97</v>
      </c>
      <c r="B243" s="73" t="s">
        <v>99</v>
      </c>
      <c r="C243" s="72"/>
      <c r="D243" s="74" t="s">
        <v>385</v>
      </c>
      <c r="E243" s="75">
        <f>E244</f>
        <v>533.6</v>
      </c>
      <c r="F243" s="75">
        <f>F244</f>
        <v>488.2</v>
      </c>
      <c r="G243" s="50"/>
    </row>
    <row r="244" spans="1:7" ht="25.5" outlineLevel="6" x14ac:dyDescent="0.25">
      <c r="A244" s="72" t="s">
        <v>97</v>
      </c>
      <c r="B244" s="73" t="s">
        <v>99</v>
      </c>
      <c r="C244" s="72" t="s">
        <v>7</v>
      </c>
      <c r="D244" s="74" t="s">
        <v>290</v>
      </c>
      <c r="E244" s="75">
        <f>'№ 5ведомственная'!F234</f>
        <v>533.6</v>
      </c>
      <c r="F244" s="75">
        <f>'№ 5ведомственная'!G234</f>
        <v>488.2</v>
      </c>
      <c r="G244" s="50"/>
    </row>
    <row r="245" spans="1:7" outlineLevel="5" x14ac:dyDescent="0.25">
      <c r="A245" s="72" t="s">
        <v>97</v>
      </c>
      <c r="B245" s="73" t="s">
        <v>100</v>
      </c>
      <c r="C245" s="72"/>
      <c r="D245" s="74" t="s">
        <v>386</v>
      </c>
      <c r="E245" s="75">
        <f>E246</f>
        <v>800</v>
      </c>
      <c r="F245" s="75">
        <f>F246</f>
        <v>508.3</v>
      </c>
      <c r="G245" s="50"/>
    </row>
    <row r="246" spans="1:7" ht="25.5" outlineLevel="6" x14ac:dyDescent="0.25">
      <c r="A246" s="72" t="s">
        <v>97</v>
      </c>
      <c r="B246" s="73" t="s">
        <v>100</v>
      </c>
      <c r="C246" s="72" t="s">
        <v>7</v>
      </c>
      <c r="D246" s="74" t="s">
        <v>290</v>
      </c>
      <c r="E246" s="75">
        <f>'№ 5ведомственная'!F236</f>
        <v>800</v>
      </c>
      <c r="F246" s="75">
        <f>'№ 5ведомственная'!G236</f>
        <v>508.3</v>
      </c>
      <c r="G246" s="50"/>
    </row>
    <row r="247" spans="1:7" ht="25.5" outlineLevel="6" x14ac:dyDescent="0.25">
      <c r="A247" s="16" t="s">
        <v>97</v>
      </c>
      <c r="B247" s="16" t="s">
        <v>101</v>
      </c>
      <c r="C247" s="15"/>
      <c r="D247" s="17" t="s">
        <v>387</v>
      </c>
      <c r="E247" s="75">
        <f>E248+E250+E254+E256+E258+E260+E262+E264+E252</f>
        <v>18610</v>
      </c>
      <c r="F247" s="75">
        <f>F248+F250+F254+F256+F258+F260+F262+F264+F252</f>
        <v>16033</v>
      </c>
      <c r="G247" s="50"/>
    </row>
    <row r="248" spans="1:7" outlineLevel="6" x14ac:dyDescent="0.25">
      <c r="A248" s="16" t="s">
        <v>97</v>
      </c>
      <c r="B248" s="16" t="s">
        <v>775</v>
      </c>
      <c r="C248" s="15"/>
      <c r="D248" s="17" t="s">
        <v>776</v>
      </c>
      <c r="E248" s="127">
        <f>E249</f>
        <v>1498.6</v>
      </c>
      <c r="F248" s="75">
        <f>F249</f>
        <v>858.4</v>
      </c>
      <c r="G248" s="50"/>
    </row>
    <row r="249" spans="1:7" ht="25.5" outlineLevel="6" x14ac:dyDescent="0.25">
      <c r="A249" s="16" t="s">
        <v>97</v>
      </c>
      <c r="B249" s="16" t="s">
        <v>775</v>
      </c>
      <c r="C249" s="15">
        <v>200</v>
      </c>
      <c r="D249" s="17" t="s">
        <v>290</v>
      </c>
      <c r="E249" s="127">
        <f>'№ 5ведомственная'!F239</f>
        <v>1498.6</v>
      </c>
      <c r="F249" s="75">
        <f>'№ 5ведомственная'!G239</f>
        <v>858.4</v>
      </c>
      <c r="G249" s="50"/>
    </row>
    <row r="250" spans="1:7" ht="25.5" outlineLevel="6" x14ac:dyDescent="0.25">
      <c r="A250" s="16" t="s">
        <v>97</v>
      </c>
      <c r="B250" s="16" t="s">
        <v>777</v>
      </c>
      <c r="C250" s="15"/>
      <c r="D250" s="17" t="s">
        <v>778</v>
      </c>
      <c r="E250" s="127">
        <f>E251</f>
        <v>2000</v>
      </c>
      <c r="F250" s="75">
        <f>F251</f>
        <v>821.3</v>
      </c>
      <c r="G250" s="50"/>
    </row>
    <row r="251" spans="1:7" ht="25.5" outlineLevel="6" x14ac:dyDescent="0.25">
      <c r="A251" s="16" t="s">
        <v>97</v>
      </c>
      <c r="B251" s="16" t="s">
        <v>777</v>
      </c>
      <c r="C251" s="15">
        <v>200</v>
      </c>
      <c r="D251" s="17" t="s">
        <v>768</v>
      </c>
      <c r="E251" s="127">
        <f>'№ 5ведомственная'!F241</f>
        <v>2000</v>
      </c>
      <c r="F251" s="75">
        <f>'№ 5ведомственная'!G241</f>
        <v>821.3</v>
      </c>
      <c r="G251" s="50"/>
    </row>
    <row r="252" spans="1:7" ht="38.25" outlineLevel="5" x14ac:dyDescent="0.25">
      <c r="A252" s="72" t="s">
        <v>97</v>
      </c>
      <c r="B252" s="73" t="s">
        <v>102</v>
      </c>
      <c r="C252" s="72"/>
      <c r="D252" s="74" t="s">
        <v>389</v>
      </c>
      <c r="E252" s="75">
        <f>E253</f>
        <v>650</v>
      </c>
      <c r="F252" s="75">
        <f>F253</f>
        <v>650</v>
      </c>
      <c r="G252" s="50"/>
    </row>
    <row r="253" spans="1:7" ht="25.5" outlineLevel="6" x14ac:dyDescent="0.25">
      <c r="A253" s="72" t="s">
        <v>97</v>
      </c>
      <c r="B253" s="73" t="s">
        <v>102</v>
      </c>
      <c r="C253" s="72" t="s">
        <v>7</v>
      </c>
      <c r="D253" s="74" t="s">
        <v>290</v>
      </c>
      <c r="E253" s="75">
        <f>'№ 5ведомственная'!F243</f>
        <v>650</v>
      </c>
      <c r="F253" s="75">
        <f>'№ 5ведомственная'!G243</f>
        <v>650</v>
      </c>
      <c r="G253" s="50"/>
    </row>
    <row r="254" spans="1:7" ht="25.5" outlineLevel="6" x14ac:dyDescent="0.25">
      <c r="A254" s="16" t="s">
        <v>97</v>
      </c>
      <c r="B254" s="146" t="s">
        <v>779</v>
      </c>
      <c r="C254" s="15"/>
      <c r="D254" s="17" t="s">
        <v>780</v>
      </c>
      <c r="E254" s="75">
        <f>E255</f>
        <v>2501.4</v>
      </c>
      <c r="F254" s="75">
        <f>F255</f>
        <v>2473.3000000000002</v>
      </c>
      <c r="G254" s="50"/>
    </row>
    <row r="255" spans="1:7" ht="25.5" outlineLevel="6" x14ac:dyDescent="0.25">
      <c r="A255" s="16" t="s">
        <v>97</v>
      </c>
      <c r="B255" s="146" t="s">
        <v>779</v>
      </c>
      <c r="C255" s="15">
        <v>200</v>
      </c>
      <c r="D255" s="17" t="s">
        <v>768</v>
      </c>
      <c r="E255" s="75">
        <f>'№ 5ведомственная'!F245</f>
        <v>2501.4</v>
      </c>
      <c r="F255" s="75">
        <f>'№ 5ведомственная'!G245</f>
        <v>2473.3000000000002</v>
      </c>
      <c r="G255" s="50"/>
    </row>
    <row r="256" spans="1:7" ht="25.5" outlineLevel="6" x14ac:dyDescent="0.25">
      <c r="A256" s="16" t="s">
        <v>97</v>
      </c>
      <c r="B256" s="16" t="s">
        <v>781</v>
      </c>
      <c r="C256" s="15"/>
      <c r="D256" s="17" t="s">
        <v>901</v>
      </c>
      <c r="E256" s="75">
        <f>E257</f>
        <v>10</v>
      </c>
      <c r="F256" s="75">
        <f>F257</f>
        <v>0</v>
      </c>
      <c r="G256" s="50"/>
    </row>
    <row r="257" spans="1:7" ht="25.5" outlineLevel="6" x14ac:dyDescent="0.25">
      <c r="A257" s="16" t="s">
        <v>97</v>
      </c>
      <c r="B257" s="16" t="s">
        <v>781</v>
      </c>
      <c r="C257" s="15">
        <v>200</v>
      </c>
      <c r="D257" s="17" t="s">
        <v>768</v>
      </c>
      <c r="E257" s="75">
        <f>'№ 5ведомственная'!F247</f>
        <v>10</v>
      </c>
      <c r="F257" s="75">
        <f>'№ 5ведомственная'!G247</f>
        <v>0</v>
      </c>
      <c r="G257" s="50"/>
    </row>
    <row r="258" spans="1:7" ht="25.5" outlineLevel="6" x14ac:dyDescent="0.25">
      <c r="A258" s="16" t="s">
        <v>97</v>
      </c>
      <c r="B258" s="16" t="s">
        <v>782</v>
      </c>
      <c r="C258" s="15"/>
      <c r="D258" s="17" t="s">
        <v>783</v>
      </c>
      <c r="E258" s="75">
        <f>E259</f>
        <v>800</v>
      </c>
      <c r="F258" s="75">
        <f>F259</f>
        <v>0</v>
      </c>
      <c r="G258" s="50"/>
    </row>
    <row r="259" spans="1:7" ht="25.5" outlineLevel="6" x14ac:dyDescent="0.25">
      <c r="A259" s="16" t="s">
        <v>97</v>
      </c>
      <c r="B259" s="16" t="s">
        <v>782</v>
      </c>
      <c r="C259" s="15">
        <v>200</v>
      </c>
      <c r="D259" s="17" t="s">
        <v>768</v>
      </c>
      <c r="E259" s="75">
        <f>'№ 5ведомственная'!F249</f>
        <v>800</v>
      </c>
      <c r="F259" s="75">
        <f>'№ 5ведомственная'!G249</f>
        <v>0</v>
      </c>
      <c r="G259" s="50"/>
    </row>
    <row r="260" spans="1:7" ht="25.5" outlineLevel="6" x14ac:dyDescent="0.25">
      <c r="A260" s="16" t="s">
        <v>97</v>
      </c>
      <c r="B260" s="16" t="s">
        <v>784</v>
      </c>
      <c r="C260" s="15"/>
      <c r="D260" s="17" t="s">
        <v>902</v>
      </c>
      <c r="E260" s="75">
        <f>E261</f>
        <v>3000</v>
      </c>
      <c r="F260" s="75">
        <f>F261</f>
        <v>3000</v>
      </c>
      <c r="G260" s="50"/>
    </row>
    <row r="261" spans="1:7" outlineLevel="6" x14ac:dyDescent="0.25">
      <c r="A261" s="16" t="s">
        <v>97</v>
      </c>
      <c r="B261" s="16" t="s">
        <v>784</v>
      </c>
      <c r="C261" s="15">
        <v>800</v>
      </c>
      <c r="D261" s="17" t="s">
        <v>748</v>
      </c>
      <c r="E261" s="75">
        <f>'№ 5ведомственная'!F251</f>
        <v>3000</v>
      </c>
      <c r="F261" s="75">
        <f>'№ 5ведомственная'!G251</f>
        <v>3000</v>
      </c>
      <c r="G261" s="50"/>
    </row>
    <row r="262" spans="1:7" ht="25.5" outlineLevel="6" x14ac:dyDescent="0.25">
      <c r="A262" s="16" t="s">
        <v>97</v>
      </c>
      <c r="B262" s="16" t="s">
        <v>785</v>
      </c>
      <c r="C262" s="15"/>
      <c r="D262" s="17" t="s">
        <v>786</v>
      </c>
      <c r="E262" s="75">
        <f>E263</f>
        <v>450</v>
      </c>
      <c r="F262" s="75">
        <f>F263</f>
        <v>530</v>
      </c>
      <c r="G262" s="50"/>
    </row>
    <row r="263" spans="1:7" outlineLevel="6" x14ac:dyDescent="0.25">
      <c r="A263" s="16" t="s">
        <v>97</v>
      </c>
      <c r="B263" s="16" t="s">
        <v>785</v>
      </c>
      <c r="C263" s="15">
        <v>800</v>
      </c>
      <c r="D263" s="17" t="s">
        <v>748</v>
      </c>
      <c r="E263" s="75">
        <f>'№ 5ведомственная'!F253</f>
        <v>450</v>
      </c>
      <c r="F263" s="75">
        <f>'№ 5ведомственная'!G253</f>
        <v>530</v>
      </c>
      <c r="G263" s="50"/>
    </row>
    <row r="264" spans="1:7" ht="51" outlineLevel="6" x14ac:dyDescent="0.25">
      <c r="A264" s="16" t="s">
        <v>97</v>
      </c>
      <c r="B264" s="16" t="s">
        <v>787</v>
      </c>
      <c r="C264" s="15"/>
      <c r="D264" s="17" t="s">
        <v>788</v>
      </c>
      <c r="E264" s="75">
        <f>E265</f>
        <v>7700</v>
      </c>
      <c r="F264" s="75">
        <f>F265</f>
        <v>7700</v>
      </c>
      <c r="G264" s="50"/>
    </row>
    <row r="265" spans="1:7" outlineLevel="6" x14ac:dyDescent="0.25">
      <c r="A265" s="16" t="s">
        <v>97</v>
      </c>
      <c r="B265" s="16" t="s">
        <v>787</v>
      </c>
      <c r="C265" s="15">
        <v>800</v>
      </c>
      <c r="D265" s="17" t="s">
        <v>748</v>
      </c>
      <c r="E265" s="75">
        <f>'№ 5ведомственная'!F255</f>
        <v>7700</v>
      </c>
      <c r="F265" s="75">
        <f>'№ 5ведомственная'!G255</f>
        <v>7700</v>
      </c>
      <c r="G265" s="50"/>
    </row>
    <row r="266" spans="1:7" ht="25.5" outlineLevel="4" x14ac:dyDescent="0.25">
      <c r="A266" s="72" t="s">
        <v>97</v>
      </c>
      <c r="B266" s="73" t="s">
        <v>103</v>
      </c>
      <c r="C266" s="72"/>
      <c r="D266" s="74" t="s">
        <v>390</v>
      </c>
      <c r="E266" s="75">
        <f>E267+E269+E271</f>
        <v>12186</v>
      </c>
      <c r="F266" s="75">
        <f>F267+F269+F271</f>
        <v>9949.5</v>
      </c>
      <c r="G266" s="50"/>
    </row>
    <row r="267" spans="1:7" ht="54" customHeight="1" outlineLevel="4" x14ac:dyDescent="0.25">
      <c r="A267" s="16" t="s">
        <v>97</v>
      </c>
      <c r="B267" s="16" t="s">
        <v>789</v>
      </c>
      <c r="C267" s="15"/>
      <c r="D267" s="17" t="s">
        <v>790</v>
      </c>
      <c r="E267" s="75">
        <f>E268</f>
        <v>7068.8</v>
      </c>
      <c r="F267" s="75">
        <f>F268</f>
        <v>5559.6</v>
      </c>
      <c r="G267" s="50"/>
    </row>
    <row r="268" spans="1:7" ht="25.5" outlineLevel="4" x14ac:dyDescent="0.25">
      <c r="A268" s="16" t="s">
        <v>97</v>
      </c>
      <c r="B268" s="16" t="s">
        <v>789</v>
      </c>
      <c r="C268" s="15">
        <v>200</v>
      </c>
      <c r="D268" s="17" t="s">
        <v>791</v>
      </c>
      <c r="E268" s="75">
        <f>'№ 5ведомственная'!F258</f>
        <v>7068.8</v>
      </c>
      <c r="F268" s="75">
        <f>'№ 5ведомственная'!G258</f>
        <v>5559.6</v>
      </c>
      <c r="G268" s="50"/>
    </row>
    <row r="269" spans="1:7" ht="25.5" outlineLevel="4" x14ac:dyDescent="0.25">
      <c r="A269" s="73" t="s">
        <v>97</v>
      </c>
      <c r="B269" s="73" t="s">
        <v>612</v>
      </c>
      <c r="C269" s="72"/>
      <c r="D269" s="74" t="s">
        <v>613</v>
      </c>
      <c r="E269" s="75">
        <f>E270</f>
        <v>3350</v>
      </c>
      <c r="F269" s="75">
        <f t="shared" ref="F269" si="32">F270</f>
        <v>3000</v>
      </c>
      <c r="G269" s="50"/>
    </row>
    <row r="270" spans="1:7" ht="25.5" outlineLevel="4" x14ac:dyDescent="0.25">
      <c r="A270" s="73" t="s">
        <v>97</v>
      </c>
      <c r="B270" s="73" t="s">
        <v>612</v>
      </c>
      <c r="C270" s="72">
        <v>200</v>
      </c>
      <c r="D270" s="74" t="s">
        <v>290</v>
      </c>
      <c r="E270" s="75">
        <f>'№ 5ведомственная'!F260</f>
        <v>3350</v>
      </c>
      <c r="F270" s="75">
        <f>'№ 5ведомственная'!G260</f>
        <v>3000</v>
      </c>
      <c r="G270" s="50"/>
    </row>
    <row r="271" spans="1:7" ht="38.25" outlineLevel="4" x14ac:dyDescent="0.25">
      <c r="A271" s="16" t="s">
        <v>97</v>
      </c>
      <c r="B271" s="146" t="s">
        <v>792</v>
      </c>
      <c r="C271" s="15"/>
      <c r="D271" s="17" t="s">
        <v>793</v>
      </c>
      <c r="E271" s="75">
        <f>E272</f>
        <v>1767.2</v>
      </c>
      <c r="F271" s="75">
        <f>F272</f>
        <v>1389.9</v>
      </c>
      <c r="G271" s="50"/>
    </row>
    <row r="272" spans="1:7" ht="25.5" outlineLevel="4" x14ac:dyDescent="0.25">
      <c r="A272" s="16" t="s">
        <v>97</v>
      </c>
      <c r="B272" s="146" t="s">
        <v>792</v>
      </c>
      <c r="C272" s="15">
        <v>200</v>
      </c>
      <c r="D272" s="17" t="s">
        <v>768</v>
      </c>
      <c r="E272" s="75">
        <f>'№ 5ведомственная'!F262</f>
        <v>1767.2</v>
      </c>
      <c r="F272" s="75">
        <f>'№ 5ведомственная'!G262</f>
        <v>1389.9</v>
      </c>
      <c r="G272" s="50"/>
    </row>
    <row r="273" spans="1:7" outlineLevel="1" x14ac:dyDescent="0.25">
      <c r="A273" s="72" t="s">
        <v>104</v>
      </c>
      <c r="B273" s="73"/>
      <c r="C273" s="72"/>
      <c r="D273" s="74" t="s">
        <v>263</v>
      </c>
      <c r="E273" s="75">
        <f>E274+E316+E307</f>
        <v>45783</v>
      </c>
      <c r="F273" s="75">
        <f>F274+F316+F307</f>
        <v>46137.3</v>
      </c>
      <c r="G273" s="50"/>
    </row>
    <row r="274" spans="1:7" ht="38.25" outlineLevel="2" x14ac:dyDescent="0.25">
      <c r="A274" s="72" t="s">
        <v>104</v>
      </c>
      <c r="B274" s="73" t="s">
        <v>65</v>
      </c>
      <c r="C274" s="72"/>
      <c r="D274" s="74" t="s">
        <v>631</v>
      </c>
      <c r="E274" s="75">
        <f>E275</f>
        <v>28255.1</v>
      </c>
      <c r="F274" s="75">
        <f>F275</f>
        <v>28894.9</v>
      </c>
      <c r="G274" s="50"/>
    </row>
    <row r="275" spans="1:7" ht="25.5" outlineLevel="3" x14ac:dyDescent="0.25">
      <c r="A275" s="72" t="s">
        <v>104</v>
      </c>
      <c r="B275" s="73" t="s">
        <v>66</v>
      </c>
      <c r="C275" s="72"/>
      <c r="D275" s="74" t="s">
        <v>352</v>
      </c>
      <c r="E275" s="75">
        <f>E276+E283+E296</f>
        <v>28255.1</v>
      </c>
      <c r="F275" s="75">
        <f>F276+F283+F296</f>
        <v>28894.9</v>
      </c>
      <c r="G275" s="50"/>
    </row>
    <row r="276" spans="1:7" outlineLevel="4" x14ac:dyDescent="0.25">
      <c r="A276" s="72" t="s">
        <v>104</v>
      </c>
      <c r="B276" s="73" t="s">
        <v>105</v>
      </c>
      <c r="C276" s="72"/>
      <c r="D276" s="74" t="s">
        <v>392</v>
      </c>
      <c r="E276" s="75">
        <f>E277+E279+E281</f>
        <v>12899.9</v>
      </c>
      <c r="F276" s="75">
        <f>F277+F279+F281</f>
        <v>12720.3</v>
      </c>
      <c r="G276" s="50"/>
    </row>
    <row r="277" spans="1:7" ht="25.5" outlineLevel="5" x14ac:dyDescent="0.25">
      <c r="A277" s="72" t="s">
        <v>104</v>
      </c>
      <c r="B277" s="73" t="s">
        <v>106</v>
      </c>
      <c r="C277" s="72"/>
      <c r="D277" s="74" t="s">
        <v>393</v>
      </c>
      <c r="E277" s="75">
        <f>E278</f>
        <v>8500</v>
      </c>
      <c r="F277" s="75">
        <f>F278</f>
        <v>8320.4</v>
      </c>
      <c r="G277" s="50"/>
    </row>
    <row r="278" spans="1:7" ht="25.5" outlineLevel="6" x14ac:dyDescent="0.25">
      <c r="A278" s="72" t="s">
        <v>104</v>
      </c>
      <c r="B278" s="73" t="s">
        <v>106</v>
      </c>
      <c r="C278" s="72" t="s">
        <v>7</v>
      </c>
      <c r="D278" s="74" t="s">
        <v>290</v>
      </c>
      <c r="E278" s="75">
        <f>'№ 5ведомственная'!F268</f>
        <v>8500</v>
      </c>
      <c r="F278" s="75">
        <f>'№ 5ведомственная'!G268</f>
        <v>8320.4</v>
      </c>
      <c r="G278" s="50"/>
    </row>
    <row r="279" spans="1:7" outlineLevel="5" x14ac:dyDescent="0.25">
      <c r="A279" s="72" t="s">
        <v>104</v>
      </c>
      <c r="B279" s="73" t="s">
        <v>107</v>
      </c>
      <c r="C279" s="72"/>
      <c r="D279" s="74" t="s">
        <v>394</v>
      </c>
      <c r="E279" s="75">
        <f>E280</f>
        <v>2100</v>
      </c>
      <c r="F279" s="75">
        <f>F280</f>
        <v>2100</v>
      </c>
      <c r="G279" s="50"/>
    </row>
    <row r="280" spans="1:7" ht="25.5" outlineLevel="6" x14ac:dyDescent="0.25">
      <c r="A280" s="72" t="s">
        <v>104</v>
      </c>
      <c r="B280" s="73" t="s">
        <v>107</v>
      </c>
      <c r="C280" s="72" t="s">
        <v>39</v>
      </c>
      <c r="D280" s="74" t="s">
        <v>316</v>
      </c>
      <c r="E280" s="75">
        <f>'№ 5ведомственная'!F270</f>
        <v>2100</v>
      </c>
      <c r="F280" s="75">
        <f>'№ 5ведомственная'!G270</f>
        <v>2100</v>
      </c>
      <c r="G280" s="50"/>
    </row>
    <row r="281" spans="1:7" ht="38.25" outlineLevel="5" x14ac:dyDescent="0.25">
      <c r="A281" s="72" t="s">
        <v>104</v>
      </c>
      <c r="B281" s="73" t="s">
        <v>108</v>
      </c>
      <c r="C281" s="72"/>
      <c r="D281" s="74" t="s">
        <v>395</v>
      </c>
      <c r="E281" s="75">
        <f>E282</f>
        <v>2299.9</v>
      </c>
      <c r="F281" s="75">
        <f>F282</f>
        <v>2299.9</v>
      </c>
      <c r="G281" s="50"/>
    </row>
    <row r="282" spans="1:7" ht="25.5" outlineLevel="6" x14ac:dyDescent="0.25">
      <c r="A282" s="72" t="s">
        <v>104</v>
      </c>
      <c r="B282" s="73" t="s">
        <v>108</v>
      </c>
      <c r="C282" s="72" t="s">
        <v>7</v>
      </c>
      <c r="D282" s="74" t="s">
        <v>290</v>
      </c>
      <c r="E282" s="75">
        <f>'№ 5ведомственная'!F272</f>
        <v>2299.9</v>
      </c>
      <c r="F282" s="75">
        <f>'№ 5ведомственная'!G272</f>
        <v>2299.9</v>
      </c>
      <c r="G282" s="50"/>
    </row>
    <row r="283" spans="1:7" ht="25.5" outlineLevel="4" x14ac:dyDescent="0.25">
      <c r="A283" s="72" t="s">
        <v>104</v>
      </c>
      <c r="B283" s="73" t="s">
        <v>67</v>
      </c>
      <c r="C283" s="72"/>
      <c r="D283" s="74" t="s">
        <v>604</v>
      </c>
      <c r="E283" s="75">
        <f>E284+E288+E290+E286+E292+E294</f>
        <v>10750.9</v>
      </c>
      <c r="F283" s="75">
        <f>F284+F288+F290+F286+F292+F294</f>
        <v>11912.600000000002</v>
      </c>
      <c r="G283" s="50"/>
    </row>
    <row r="284" spans="1:7" outlineLevel="5" x14ac:dyDescent="0.25">
      <c r="A284" s="72" t="s">
        <v>104</v>
      </c>
      <c r="B284" s="73" t="s">
        <v>109</v>
      </c>
      <c r="C284" s="72"/>
      <c r="D284" s="74" t="s">
        <v>397</v>
      </c>
      <c r="E284" s="75">
        <f>E285</f>
        <v>6016.5</v>
      </c>
      <c r="F284" s="75">
        <f>F285</f>
        <v>6186.6</v>
      </c>
      <c r="G284" s="50"/>
    </row>
    <row r="285" spans="1:7" ht="25.5" outlineLevel="6" x14ac:dyDescent="0.25">
      <c r="A285" s="72" t="s">
        <v>104</v>
      </c>
      <c r="B285" s="73" t="s">
        <v>109</v>
      </c>
      <c r="C285" s="72" t="s">
        <v>39</v>
      </c>
      <c r="D285" s="74" t="s">
        <v>316</v>
      </c>
      <c r="E285" s="75">
        <f>'№ 5ведомственная'!F275</f>
        <v>6016.5</v>
      </c>
      <c r="F285" s="75">
        <f>'№ 5ведомственная'!G275</f>
        <v>6186.6</v>
      </c>
      <c r="G285" s="50"/>
    </row>
    <row r="286" spans="1:7" outlineLevel="6" x14ac:dyDescent="0.25">
      <c r="A286" s="125" t="s">
        <v>104</v>
      </c>
      <c r="B286" s="146" t="s">
        <v>794</v>
      </c>
      <c r="C286" s="124"/>
      <c r="D286" s="126" t="s">
        <v>795</v>
      </c>
      <c r="E286" s="75">
        <f>E287</f>
        <v>1497.5</v>
      </c>
      <c r="F286" s="75">
        <f>F287</f>
        <v>1361.2</v>
      </c>
      <c r="G286" s="50"/>
    </row>
    <row r="287" spans="1:7" ht="25.5" outlineLevel="6" x14ac:dyDescent="0.25">
      <c r="A287" s="125" t="s">
        <v>104</v>
      </c>
      <c r="B287" s="146" t="s">
        <v>794</v>
      </c>
      <c r="C287" s="124">
        <v>200</v>
      </c>
      <c r="D287" s="126" t="s">
        <v>768</v>
      </c>
      <c r="E287" s="75">
        <f>'№ 5ведомственная'!F276</f>
        <v>1497.5</v>
      </c>
      <c r="F287" s="75">
        <f>'№ 5ведомственная'!G276</f>
        <v>1361.2</v>
      </c>
      <c r="G287" s="50"/>
    </row>
    <row r="288" spans="1:7" ht="38.25" outlineLevel="5" x14ac:dyDescent="0.25">
      <c r="A288" s="72" t="s">
        <v>104</v>
      </c>
      <c r="B288" s="73" t="s">
        <v>110</v>
      </c>
      <c r="C288" s="72"/>
      <c r="D288" s="74" t="s">
        <v>401</v>
      </c>
      <c r="E288" s="75">
        <f>E289</f>
        <v>1236.9000000000001</v>
      </c>
      <c r="F288" s="75">
        <f>F289</f>
        <v>1235.3</v>
      </c>
      <c r="G288" s="50"/>
    </row>
    <row r="289" spans="1:7" ht="25.5" outlineLevel="6" x14ac:dyDescent="0.25">
      <c r="A289" s="72" t="s">
        <v>104</v>
      </c>
      <c r="B289" s="73" t="s">
        <v>110</v>
      </c>
      <c r="C289" s="72" t="s">
        <v>7</v>
      </c>
      <c r="D289" s="74" t="s">
        <v>290</v>
      </c>
      <c r="E289" s="75">
        <f>'№ 5ведомственная'!F279</f>
        <v>1236.9000000000001</v>
      </c>
      <c r="F289" s="75">
        <f>'№ 5ведомственная'!G279</f>
        <v>1235.3</v>
      </c>
      <c r="G289" s="50"/>
    </row>
    <row r="290" spans="1:7" outlineLevel="5" x14ac:dyDescent="0.25">
      <c r="A290" s="72" t="s">
        <v>104</v>
      </c>
      <c r="B290" s="73" t="s">
        <v>111</v>
      </c>
      <c r="C290" s="72"/>
      <c r="D290" s="74" t="s">
        <v>402</v>
      </c>
      <c r="E290" s="75">
        <f>E291</f>
        <v>1000</v>
      </c>
      <c r="F290" s="75">
        <f>F291</f>
        <v>990</v>
      </c>
      <c r="G290" s="50"/>
    </row>
    <row r="291" spans="1:7" ht="25.5" outlineLevel="6" x14ac:dyDescent="0.25">
      <c r="A291" s="72" t="s">
        <v>104</v>
      </c>
      <c r="B291" s="73" t="s">
        <v>111</v>
      </c>
      <c r="C291" s="72" t="s">
        <v>7</v>
      </c>
      <c r="D291" s="74" t="s">
        <v>290</v>
      </c>
      <c r="E291" s="75">
        <f>'№ 5ведомственная'!F281</f>
        <v>1000</v>
      </c>
      <c r="F291" s="75">
        <f>'№ 5ведомственная'!G281</f>
        <v>990</v>
      </c>
      <c r="G291" s="50"/>
    </row>
    <row r="292" spans="1:7" ht="38.25" outlineLevel="6" x14ac:dyDescent="0.25">
      <c r="A292" s="16" t="s">
        <v>104</v>
      </c>
      <c r="B292" s="16" t="s">
        <v>796</v>
      </c>
      <c r="C292" s="15"/>
      <c r="D292" s="17" t="s">
        <v>797</v>
      </c>
      <c r="E292" s="75">
        <f>E293</f>
        <v>1000</v>
      </c>
      <c r="F292" s="75">
        <f>F293</f>
        <v>999.5</v>
      </c>
      <c r="G292" s="50"/>
    </row>
    <row r="293" spans="1:7" ht="25.5" outlineLevel="6" x14ac:dyDescent="0.25">
      <c r="A293" s="16" t="s">
        <v>104</v>
      </c>
      <c r="B293" s="16" t="s">
        <v>796</v>
      </c>
      <c r="C293" s="15">
        <v>200</v>
      </c>
      <c r="D293" s="17" t="s">
        <v>768</v>
      </c>
      <c r="E293" s="75">
        <f>'№ 5ведомственная'!F283</f>
        <v>1000</v>
      </c>
      <c r="F293" s="75">
        <f>'№ 5ведомственная'!G283</f>
        <v>999.5</v>
      </c>
      <c r="G293" s="50"/>
    </row>
    <row r="294" spans="1:7" ht="15" customHeight="1" outlineLevel="6" x14ac:dyDescent="0.25">
      <c r="A294" s="16" t="s">
        <v>104</v>
      </c>
      <c r="B294" s="16" t="s">
        <v>868</v>
      </c>
      <c r="C294" s="15"/>
      <c r="D294" s="17" t="s">
        <v>875</v>
      </c>
      <c r="E294" s="75">
        <f>E295</f>
        <v>0</v>
      </c>
      <c r="F294" s="75">
        <f>F295</f>
        <v>1140</v>
      </c>
      <c r="G294" s="50"/>
    </row>
    <row r="295" spans="1:7" ht="25.5" outlineLevel="6" x14ac:dyDescent="0.25">
      <c r="A295" s="16" t="s">
        <v>104</v>
      </c>
      <c r="B295" s="16" t="s">
        <v>868</v>
      </c>
      <c r="C295" s="15">
        <v>200</v>
      </c>
      <c r="D295" s="17" t="s">
        <v>290</v>
      </c>
      <c r="E295" s="75">
        <f>'№ 5ведомственная'!F285</f>
        <v>0</v>
      </c>
      <c r="F295" s="75">
        <f>'№ 5ведомственная'!G285</f>
        <v>1140</v>
      </c>
      <c r="G295" s="50"/>
    </row>
    <row r="296" spans="1:7" ht="25.5" outlineLevel="6" x14ac:dyDescent="0.25">
      <c r="A296" s="16" t="s">
        <v>104</v>
      </c>
      <c r="B296" s="16" t="s">
        <v>85</v>
      </c>
      <c r="C296" s="15"/>
      <c r="D296" s="17" t="s">
        <v>371</v>
      </c>
      <c r="E296" s="75">
        <f>E297+E299+E301+E303+E305</f>
        <v>4604.3</v>
      </c>
      <c r="F296" s="75">
        <f>F297+F299+F301+F303+F305</f>
        <v>4262</v>
      </c>
      <c r="G296" s="50"/>
    </row>
    <row r="297" spans="1:7" ht="63.75" outlineLevel="6" x14ac:dyDescent="0.25">
      <c r="A297" s="16" t="s">
        <v>104</v>
      </c>
      <c r="B297" s="16" t="s">
        <v>798</v>
      </c>
      <c r="C297" s="15"/>
      <c r="D297" s="17" t="s">
        <v>799</v>
      </c>
      <c r="E297" s="75">
        <f>E298</f>
        <v>1312.5</v>
      </c>
      <c r="F297" s="75">
        <f>F298</f>
        <v>1312.5</v>
      </c>
      <c r="G297" s="50"/>
    </row>
    <row r="298" spans="1:7" ht="25.5" outlineLevel="6" x14ac:dyDescent="0.25">
      <c r="A298" s="16" t="s">
        <v>104</v>
      </c>
      <c r="B298" s="16" t="s">
        <v>798</v>
      </c>
      <c r="C298" s="15">
        <v>200</v>
      </c>
      <c r="D298" s="17" t="s">
        <v>768</v>
      </c>
      <c r="E298" s="75">
        <f>'№ 5ведомственная'!F289</f>
        <v>1312.5</v>
      </c>
      <c r="F298" s="75">
        <f>'№ 5ведомственная'!G290</f>
        <v>1312.5</v>
      </c>
      <c r="G298" s="50"/>
    </row>
    <row r="299" spans="1:7" ht="63.75" outlineLevel="6" x14ac:dyDescent="0.25">
      <c r="A299" s="16" t="s">
        <v>104</v>
      </c>
      <c r="B299" s="16" t="s">
        <v>800</v>
      </c>
      <c r="C299" s="15"/>
      <c r="D299" s="17" t="s">
        <v>801</v>
      </c>
      <c r="E299" s="75">
        <f>E300</f>
        <v>1852.5</v>
      </c>
      <c r="F299" s="75">
        <f>F300</f>
        <v>1852.5</v>
      </c>
      <c r="G299" s="50"/>
    </row>
    <row r="300" spans="1:7" ht="25.5" outlineLevel="6" x14ac:dyDescent="0.25">
      <c r="A300" s="16" t="s">
        <v>104</v>
      </c>
      <c r="B300" s="16" t="s">
        <v>800</v>
      </c>
      <c r="C300" s="15">
        <v>200</v>
      </c>
      <c r="D300" s="17" t="s">
        <v>768</v>
      </c>
      <c r="E300" s="75">
        <f>'№ 5ведомственная'!F292</f>
        <v>1852.5</v>
      </c>
      <c r="F300" s="75">
        <f>'№ 5ведомственная'!G292</f>
        <v>1852.5</v>
      </c>
      <c r="G300" s="50"/>
    </row>
    <row r="301" spans="1:7" outlineLevel="4" x14ac:dyDescent="0.25">
      <c r="A301" s="73" t="s">
        <v>104</v>
      </c>
      <c r="B301" s="73" t="s">
        <v>601</v>
      </c>
      <c r="C301" s="72"/>
      <c r="D301" s="74" t="s">
        <v>602</v>
      </c>
      <c r="E301" s="75">
        <f>E302</f>
        <v>500</v>
      </c>
      <c r="F301" s="75">
        <f>F302</f>
        <v>223.2</v>
      </c>
      <c r="G301" s="50"/>
    </row>
    <row r="302" spans="1:7" ht="25.5" outlineLevel="4" x14ac:dyDescent="0.25">
      <c r="A302" s="73" t="s">
        <v>104</v>
      </c>
      <c r="B302" s="73" t="s">
        <v>601</v>
      </c>
      <c r="C302" s="72">
        <v>200</v>
      </c>
      <c r="D302" s="74" t="s">
        <v>290</v>
      </c>
      <c r="E302" s="75">
        <f>'№ 5ведомственная'!F288</f>
        <v>500</v>
      </c>
      <c r="F302" s="75">
        <f>'№ 5ведомственная'!G288</f>
        <v>223.2</v>
      </c>
      <c r="G302" s="50"/>
    </row>
    <row r="303" spans="1:7" ht="76.5" outlineLevel="4" x14ac:dyDescent="0.25">
      <c r="A303" s="16" t="s">
        <v>104</v>
      </c>
      <c r="B303" s="16" t="s">
        <v>802</v>
      </c>
      <c r="C303" s="15"/>
      <c r="D303" s="17" t="s">
        <v>804</v>
      </c>
      <c r="E303" s="75">
        <f>E304</f>
        <v>420</v>
      </c>
      <c r="F303" s="75">
        <f>F304</f>
        <v>367.5</v>
      </c>
      <c r="G303" s="50"/>
    </row>
    <row r="304" spans="1:7" ht="25.5" outlineLevel="4" x14ac:dyDescent="0.25">
      <c r="A304" s="16" t="s">
        <v>104</v>
      </c>
      <c r="B304" s="16" t="s">
        <v>802</v>
      </c>
      <c r="C304" s="15">
        <v>200</v>
      </c>
      <c r="D304" s="17" t="s">
        <v>768</v>
      </c>
      <c r="E304" s="75">
        <f>'№ 5ведомственная'!F294</f>
        <v>420</v>
      </c>
      <c r="F304" s="75">
        <f>'№ 5ведомственная'!G294</f>
        <v>367.5</v>
      </c>
      <c r="G304" s="50"/>
    </row>
    <row r="305" spans="1:7" ht="63.75" outlineLevel="4" x14ac:dyDescent="0.25">
      <c r="A305" s="16" t="s">
        <v>104</v>
      </c>
      <c r="B305" s="16" t="s">
        <v>803</v>
      </c>
      <c r="C305" s="15"/>
      <c r="D305" s="17" t="s">
        <v>805</v>
      </c>
      <c r="E305" s="75">
        <f>E306</f>
        <v>519.29999999999995</v>
      </c>
      <c r="F305" s="75">
        <f>F306</f>
        <v>506.3</v>
      </c>
      <c r="G305" s="50"/>
    </row>
    <row r="306" spans="1:7" ht="25.5" outlineLevel="4" x14ac:dyDescent="0.25">
      <c r="A306" s="16" t="s">
        <v>104</v>
      </c>
      <c r="B306" s="16" t="s">
        <v>803</v>
      </c>
      <c r="C306" s="15">
        <v>200</v>
      </c>
      <c r="D306" s="17" t="s">
        <v>768</v>
      </c>
      <c r="E306" s="75">
        <f>'№ 5ведомственная'!F296</f>
        <v>519.29999999999995</v>
      </c>
      <c r="F306" s="75">
        <f>'№ 5ведомственная'!G296</f>
        <v>506.3</v>
      </c>
      <c r="G306" s="50"/>
    </row>
    <row r="307" spans="1:7" ht="40.5" customHeight="1" outlineLevel="6" x14ac:dyDescent="0.25">
      <c r="A307" s="73" t="s">
        <v>104</v>
      </c>
      <c r="B307" s="73" t="s">
        <v>127</v>
      </c>
      <c r="C307" s="80"/>
      <c r="D307" s="74" t="s">
        <v>635</v>
      </c>
      <c r="E307" s="75">
        <f t="shared" ref="E307:F310" si="33">E308</f>
        <v>3185.7</v>
      </c>
      <c r="F307" s="75">
        <f t="shared" si="33"/>
        <v>3185.7</v>
      </c>
      <c r="G307" s="50"/>
    </row>
    <row r="308" spans="1:7" ht="15" customHeight="1" outlineLevel="6" x14ac:dyDescent="0.25">
      <c r="A308" s="73" t="s">
        <v>104</v>
      </c>
      <c r="B308" s="73" t="s">
        <v>193</v>
      </c>
      <c r="C308" s="80"/>
      <c r="D308" s="74" t="s">
        <v>658</v>
      </c>
      <c r="E308" s="75">
        <f t="shared" si="33"/>
        <v>3185.7</v>
      </c>
      <c r="F308" s="75">
        <f t="shared" si="33"/>
        <v>3185.7</v>
      </c>
      <c r="G308" s="50"/>
    </row>
    <row r="309" spans="1:7" ht="30.75" customHeight="1" outlineLevel="6" x14ac:dyDescent="0.25">
      <c r="A309" s="73" t="s">
        <v>104</v>
      </c>
      <c r="B309" s="73" t="s">
        <v>704</v>
      </c>
      <c r="C309" s="72"/>
      <c r="D309" s="74" t="s">
        <v>724</v>
      </c>
      <c r="E309" s="75">
        <f>E310+E312+E314</f>
        <v>3185.7</v>
      </c>
      <c r="F309" s="75">
        <f>F310+F312+F314</f>
        <v>3185.7</v>
      </c>
      <c r="G309" s="50"/>
    </row>
    <row r="310" spans="1:7" ht="51.75" customHeight="1" outlineLevel="6" x14ac:dyDescent="0.25">
      <c r="A310" s="73" t="s">
        <v>104</v>
      </c>
      <c r="B310" s="73" t="s">
        <v>702</v>
      </c>
      <c r="C310" s="72"/>
      <c r="D310" s="74" t="s">
        <v>703</v>
      </c>
      <c r="E310" s="75">
        <f t="shared" si="33"/>
        <v>17.2</v>
      </c>
      <c r="F310" s="75">
        <f t="shared" si="33"/>
        <v>17.2</v>
      </c>
      <c r="G310" s="50"/>
    </row>
    <row r="311" spans="1:7" ht="30.75" customHeight="1" outlineLevel="6" x14ac:dyDescent="0.25">
      <c r="A311" s="73" t="s">
        <v>104</v>
      </c>
      <c r="B311" s="73" t="s">
        <v>702</v>
      </c>
      <c r="C311" s="72">
        <v>200</v>
      </c>
      <c r="D311" s="74" t="s">
        <v>290</v>
      </c>
      <c r="E311" s="75">
        <f>'№ 5ведомственная'!F561</f>
        <v>17.2</v>
      </c>
      <c r="F311" s="75">
        <f>'№ 5ведомственная'!G561</f>
        <v>17.2</v>
      </c>
      <c r="G311" s="50"/>
    </row>
    <row r="312" spans="1:7" ht="69" customHeight="1" outlineLevel="6" x14ac:dyDescent="0.25">
      <c r="A312" s="16" t="s">
        <v>104</v>
      </c>
      <c r="B312" s="16" t="s">
        <v>837</v>
      </c>
      <c r="C312" s="15"/>
      <c r="D312" s="17" t="s">
        <v>840</v>
      </c>
      <c r="E312" s="75">
        <f>E313</f>
        <v>2528.5</v>
      </c>
      <c r="F312" s="75">
        <f>F313</f>
        <v>2528.5</v>
      </c>
      <c r="G312" s="50"/>
    </row>
    <row r="313" spans="1:7" ht="30.75" customHeight="1" outlineLevel="6" x14ac:dyDescent="0.25">
      <c r="A313" s="16" t="s">
        <v>104</v>
      </c>
      <c r="B313" s="16" t="s">
        <v>837</v>
      </c>
      <c r="C313" s="15">
        <v>200</v>
      </c>
      <c r="D313" s="17" t="s">
        <v>768</v>
      </c>
      <c r="E313" s="75">
        <f>'№ 5ведомственная'!F563</f>
        <v>2528.5</v>
      </c>
      <c r="F313" s="75">
        <f>'№ 5ведомственная'!G563</f>
        <v>2528.5</v>
      </c>
      <c r="G313" s="50"/>
    </row>
    <row r="314" spans="1:7" ht="55.5" customHeight="1" outlineLevel="6" x14ac:dyDescent="0.25">
      <c r="A314" s="16" t="s">
        <v>104</v>
      </c>
      <c r="B314" s="16" t="s">
        <v>838</v>
      </c>
      <c r="C314" s="15"/>
      <c r="D314" s="17" t="s">
        <v>839</v>
      </c>
      <c r="E314" s="75">
        <f>E315</f>
        <v>640</v>
      </c>
      <c r="F314" s="75">
        <f>F315</f>
        <v>640</v>
      </c>
      <c r="G314" s="50"/>
    </row>
    <row r="315" spans="1:7" ht="30.75" customHeight="1" outlineLevel="6" x14ac:dyDescent="0.25">
      <c r="A315" s="16" t="s">
        <v>104</v>
      </c>
      <c r="B315" s="16" t="s">
        <v>838</v>
      </c>
      <c r="C315" s="15">
        <v>200</v>
      </c>
      <c r="D315" s="17" t="s">
        <v>768</v>
      </c>
      <c r="E315" s="75">
        <f>'№ 5ведомственная'!F565</f>
        <v>640</v>
      </c>
      <c r="F315" s="75">
        <f>'№ 5ведомственная'!G565</f>
        <v>640</v>
      </c>
      <c r="G315" s="50"/>
    </row>
    <row r="316" spans="1:7" ht="38.25" outlineLevel="2" x14ac:dyDescent="0.25">
      <c r="A316" s="72" t="s">
        <v>104</v>
      </c>
      <c r="B316" s="73" t="s">
        <v>112</v>
      </c>
      <c r="C316" s="72"/>
      <c r="D316" s="17" t="s">
        <v>882</v>
      </c>
      <c r="E316" s="75">
        <f>E317</f>
        <v>14342.2</v>
      </c>
      <c r="F316" s="75">
        <f>F317</f>
        <v>14056.7</v>
      </c>
      <c r="G316" s="50"/>
    </row>
    <row r="317" spans="1:7" ht="25.5" outlineLevel="3" x14ac:dyDescent="0.25">
      <c r="A317" s="72" t="s">
        <v>104</v>
      </c>
      <c r="B317" s="73" t="s">
        <v>113</v>
      </c>
      <c r="C317" s="72"/>
      <c r="D317" s="74" t="s">
        <v>405</v>
      </c>
      <c r="E317" s="75">
        <f>E318+E327</f>
        <v>14342.2</v>
      </c>
      <c r="F317" s="75">
        <f>F318+F327</f>
        <v>14056.7</v>
      </c>
      <c r="G317" s="50"/>
    </row>
    <row r="318" spans="1:7" ht="25.5" outlineLevel="4" x14ac:dyDescent="0.25">
      <c r="A318" s="72" t="s">
        <v>104</v>
      </c>
      <c r="B318" s="73" t="s">
        <v>114</v>
      </c>
      <c r="C318" s="72"/>
      <c r="D318" s="74" t="s">
        <v>525</v>
      </c>
      <c r="E318" s="75">
        <f>E321+E323+E319+E325</f>
        <v>4308</v>
      </c>
      <c r="F318" s="75">
        <f>F321+F323+F319+F325</f>
        <v>4034.7000000000003</v>
      </c>
      <c r="G318" s="50"/>
    </row>
    <row r="319" spans="1:7" ht="51" outlineLevel="4" x14ac:dyDescent="0.25">
      <c r="A319" s="77" t="s">
        <v>104</v>
      </c>
      <c r="B319" s="125" t="s">
        <v>806</v>
      </c>
      <c r="C319" s="124"/>
      <c r="D319" s="126" t="s">
        <v>807</v>
      </c>
      <c r="E319" s="79">
        <f>E320</f>
        <v>2820.8</v>
      </c>
      <c r="F319" s="79">
        <f t="shared" ref="F319" si="34">F320</f>
        <v>2820.8</v>
      </c>
      <c r="G319" s="50"/>
    </row>
    <row r="320" spans="1:7" ht="25.5" outlineLevel="4" x14ac:dyDescent="0.25">
      <c r="A320" s="77" t="s">
        <v>104</v>
      </c>
      <c r="B320" s="125" t="s">
        <v>806</v>
      </c>
      <c r="C320" s="124" t="s">
        <v>7</v>
      </c>
      <c r="D320" s="126" t="s">
        <v>290</v>
      </c>
      <c r="E320" s="79">
        <f>'№ 5ведомственная'!F301</f>
        <v>2820.8</v>
      </c>
      <c r="F320" s="79">
        <f>'№ 5ведомственная'!G301</f>
        <v>2820.8</v>
      </c>
      <c r="G320" s="50"/>
    </row>
    <row r="321" spans="1:7" ht="51" outlineLevel="5" x14ac:dyDescent="0.25">
      <c r="A321" s="72" t="s">
        <v>104</v>
      </c>
      <c r="B321" s="73" t="s">
        <v>115</v>
      </c>
      <c r="C321" s="72"/>
      <c r="D321" s="74" t="s">
        <v>406</v>
      </c>
      <c r="E321" s="75">
        <f t="shared" ref="E321:F321" si="35">E322</f>
        <v>688</v>
      </c>
      <c r="F321" s="75">
        <f t="shared" si="35"/>
        <v>414.7</v>
      </c>
      <c r="G321" s="50"/>
    </row>
    <row r="322" spans="1:7" ht="25.5" outlineLevel="6" x14ac:dyDescent="0.25">
      <c r="A322" s="72" t="s">
        <v>104</v>
      </c>
      <c r="B322" s="73" t="s">
        <v>115</v>
      </c>
      <c r="C322" s="72" t="s">
        <v>7</v>
      </c>
      <c r="D322" s="74" t="s">
        <v>290</v>
      </c>
      <c r="E322" s="75">
        <f>'№ 5ведомственная'!F303</f>
        <v>688</v>
      </c>
      <c r="F322" s="75">
        <f>'№ 5ведомственная'!G303</f>
        <v>414.7</v>
      </c>
      <c r="G322" s="50"/>
    </row>
    <row r="323" spans="1:7" ht="51" outlineLevel="6" x14ac:dyDescent="0.25">
      <c r="A323" s="73" t="s">
        <v>104</v>
      </c>
      <c r="B323" s="16" t="s">
        <v>883</v>
      </c>
      <c r="C323" s="15"/>
      <c r="D323" s="17" t="s">
        <v>809</v>
      </c>
      <c r="E323" s="75">
        <f>E324</f>
        <v>770.7</v>
      </c>
      <c r="F323" s="75">
        <f t="shared" ref="F323" si="36">F324</f>
        <v>770.7</v>
      </c>
      <c r="G323" s="50"/>
    </row>
    <row r="324" spans="1:7" ht="25.5" outlineLevel="6" x14ac:dyDescent="0.25">
      <c r="A324" s="73" t="s">
        <v>104</v>
      </c>
      <c r="B324" s="16" t="s">
        <v>883</v>
      </c>
      <c r="C324" s="15">
        <v>600</v>
      </c>
      <c r="D324" s="17" t="s">
        <v>316</v>
      </c>
      <c r="E324" s="75">
        <f>'№ 5ведомственная'!F305</f>
        <v>770.7</v>
      </c>
      <c r="F324" s="75">
        <f>'№ 5ведомственная'!G305</f>
        <v>770.7</v>
      </c>
      <c r="G324" s="50"/>
    </row>
    <row r="325" spans="1:7" ht="51" outlineLevel="6" x14ac:dyDescent="0.25">
      <c r="A325" s="16" t="s">
        <v>104</v>
      </c>
      <c r="B325" s="146" t="s">
        <v>811</v>
      </c>
      <c r="C325" s="15"/>
      <c r="D325" s="17" t="s">
        <v>810</v>
      </c>
      <c r="E325" s="75">
        <f>E326</f>
        <v>28.5</v>
      </c>
      <c r="F325" s="75">
        <f>F326</f>
        <v>28.5</v>
      </c>
      <c r="G325" s="50"/>
    </row>
    <row r="326" spans="1:7" ht="25.5" outlineLevel="6" x14ac:dyDescent="0.25">
      <c r="A326" s="16" t="s">
        <v>104</v>
      </c>
      <c r="B326" s="146" t="s">
        <v>811</v>
      </c>
      <c r="C326" s="15">
        <v>200</v>
      </c>
      <c r="D326" s="17" t="s">
        <v>290</v>
      </c>
      <c r="E326" s="75">
        <f>'№ 5ведомственная'!F307</f>
        <v>28.5</v>
      </c>
      <c r="F326" s="75">
        <f>'№ 5ведомственная'!G307</f>
        <v>28.5</v>
      </c>
      <c r="G326" s="50"/>
    </row>
    <row r="327" spans="1:7" ht="38.25" outlineLevel="4" x14ac:dyDescent="0.25">
      <c r="A327" s="72" t="s">
        <v>104</v>
      </c>
      <c r="B327" s="73" t="s">
        <v>116</v>
      </c>
      <c r="C327" s="72"/>
      <c r="D327" s="74" t="s">
        <v>407</v>
      </c>
      <c r="E327" s="75">
        <f>E330+E328</f>
        <v>10034.200000000001</v>
      </c>
      <c r="F327" s="75">
        <f>F330+F328</f>
        <v>10022</v>
      </c>
      <c r="G327" s="50"/>
    </row>
    <row r="328" spans="1:7" ht="38.25" outlineLevel="4" x14ac:dyDescent="0.25">
      <c r="A328" s="73" t="s">
        <v>104</v>
      </c>
      <c r="B328" s="73" t="s">
        <v>723</v>
      </c>
      <c r="C328" s="72"/>
      <c r="D328" s="74" t="s">
        <v>725</v>
      </c>
      <c r="E328" s="75">
        <f>E329</f>
        <v>12</v>
      </c>
      <c r="F328" s="75">
        <f t="shared" ref="F328" si="37">F329</f>
        <v>0</v>
      </c>
      <c r="G328" s="50"/>
    </row>
    <row r="329" spans="1:7" ht="25.5" outlineLevel="4" x14ac:dyDescent="0.25">
      <c r="A329" s="73" t="s">
        <v>104</v>
      </c>
      <c r="B329" s="73" t="s">
        <v>723</v>
      </c>
      <c r="C329" s="72" t="s">
        <v>7</v>
      </c>
      <c r="D329" s="74" t="s">
        <v>290</v>
      </c>
      <c r="E329" s="75">
        <f>'№ 5ведомственная'!F310</f>
        <v>12</v>
      </c>
      <c r="F329" s="75">
        <f>'№ 5ведомственная'!G310</f>
        <v>0</v>
      </c>
      <c r="G329" s="50"/>
    </row>
    <row r="330" spans="1:7" ht="38.25" outlineLevel="5" x14ac:dyDescent="0.25">
      <c r="A330" s="72" t="s">
        <v>104</v>
      </c>
      <c r="B330" s="73" t="s">
        <v>117</v>
      </c>
      <c r="C330" s="72"/>
      <c r="D330" s="74" t="s">
        <v>408</v>
      </c>
      <c r="E330" s="75">
        <f>E331</f>
        <v>10022.200000000001</v>
      </c>
      <c r="F330" s="75">
        <f>F331</f>
        <v>10022</v>
      </c>
      <c r="G330" s="50"/>
    </row>
    <row r="331" spans="1:7" ht="25.5" outlineLevel="6" x14ac:dyDescent="0.25">
      <c r="A331" s="72" t="s">
        <v>104</v>
      </c>
      <c r="B331" s="73" t="s">
        <v>117</v>
      </c>
      <c r="C331" s="72" t="s">
        <v>7</v>
      </c>
      <c r="D331" s="74" t="s">
        <v>290</v>
      </c>
      <c r="E331" s="75">
        <f>'№ 5ведомственная'!F312</f>
        <v>10022.200000000001</v>
      </c>
      <c r="F331" s="75">
        <f>'№ 5ведомственная'!G312</f>
        <v>10022</v>
      </c>
      <c r="G331" s="50"/>
    </row>
    <row r="332" spans="1:7" outlineLevel="1" x14ac:dyDescent="0.25">
      <c r="A332" s="72" t="s">
        <v>118</v>
      </c>
      <c r="B332" s="73"/>
      <c r="C332" s="72"/>
      <c r="D332" s="74" t="s">
        <v>265</v>
      </c>
      <c r="E332" s="75">
        <f>E333</f>
        <v>36503.5</v>
      </c>
      <c r="F332" s="75">
        <f>F333</f>
        <v>36385.599999999999</v>
      </c>
      <c r="G332" s="50"/>
    </row>
    <row r="333" spans="1:7" ht="38.25" outlineLevel="2" x14ac:dyDescent="0.25">
      <c r="A333" s="72" t="s">
        <v>118</v>
      </c>
      <c r="B333" s="73" t="s">
        <v>65</v>
      </c>
      <c r="C333" s="72"/>
      <c r="D333" s="74" t="s">
        <v>631</v>
      </c>
      <c r="E333" s="75">
        <f>E334</f>
        <v>36503.5</v>
      </c>
      <c r="F333" s="75">
        <f t="shared" ref="F333:F336" si="38">F334</f>
        <v>36385.599999999999</v>
      </c>
      <c r="G333" s="50"/>
    </row>
    <row r="334" spans="1:7" ht="25.5" outlineLevel="3" x14ac:dyDescent="0.25">
      <c r="A334" s="72" t="s">
        <v>118</v>
      </c>
      <c r="B334" s="73" t="s">
        <v>90</v>
      </c>
      <c r="C334" s="72"/>
      <c r="D334" s="74" t="s">
        <v>375</v>
      </c>
      <c r="E334" s="75">
        <f>E335</f>
        <v>36503.5</v>
      </c>
      <c r="F334" s="75">
        <f>F335</f>
        <v>36385.599999999999</v>
      </c>
      <c r="G334" s="50"/>
    </row>
    <row r="335" spans="1:7" ht="25.5" outlineLevel="4" x14ac:dyDescent="0.25">
      <c r="A335" s="72" t="s">
        <v>118</v>
      </c>
      <c r="B335" s="73" t="s">
        <v>101</v>
      </c>
      <c r="C335" s="72"/>
      <c r="D335" s="74" t="s">
        <v>387</v>
      </c>
      <c r="E335" s="75">
        <f>E336+E338+E342</f>
        <v>36503.5</v>
      </c>
      <c r="F335" s="75">
        <f>F336+F338+F342</f>
        <v>36385.599999999999</v>
      </c>
      <c r="G335" s="50"/>
    </row>
    <row r="336" spans="1:7" ht="25.5" outlineLevel="5" x14ac:dyDescent="0.25">
      <c r="A336" s="72" t="s">
        <v>118</v>
      </c>
      <c r="B336" s="73" t="s">
        <v>119</v>
      </c>
      <c r="C336" s="72"/>
      <c r="D336" s="74" t="s">
        <v>409</v>
      </c>
      <c r="E336" s="75">
        <f>E337</f>
        <v>23241.599999999999</v>
      </c>
      <c r="F336" s="75">
        <f t="shared" si="38"/>
        <v>23271.599999999999</v>
      </c>
      <c r="G336" s="50"/>
    </row>
    <row r="337" spans="1:7" ht="25.5" outlineLevel="6" x14ac:dyDescent="0.25">
      <c r="A337" s="72" t="s">
        <v>118</v>
      </c>
      <c r="B337" s="73" t="s">
        <v>119</v>
      </c>
      <c r="C337" s="72" t="s">
        <v>39</v>
      </c>
      <c r="D337" s="74" t="s">
        <v>316</v>
      </c>
      <c r="E337" s="75">
        <f>'№ 5ведомственная'!F318</f>
        <v>23241.599999999999</v>
      </c>
      <c r="F337" s="75">
        <f>'№ 5ведомственная'!G318</f>
        <v>23271.599999999999</v>
      </c>
      <c r="G337" s="50"/>
    </row>
    <row r="338" spans="1:7" ht="25.5" outlineLevel="6" x14ac:dyDescent="0.25">
      <c r="A338" s="73" t="s">
        <v>118</v>
      </c>
      <c r="B338" s="16" t="s">
        <v>877</v>
      </c>
      <c r="C338" s="72"/>
      <c r="D338" s="74" t="s">
        <v>335</v>
      </c>
      <c r="E338" s="75">
        <f>E339+E340+E341</f>
        <v>11321.9</v>
      </c>
      <c r="F338" s="75">
        <f>F339+F340+F341</f>
        <v>11174</v>
      </c>
      <c r="G338" s="50"/>
    </row>
    <row r="339" spans="1:7" ht="51" outlineLevel="6" x14ac:dyDescent="0.25">
      <c r="A339" s="73" t="s">
        <v>118</v>
      </c>
      <c r="B339" s="16" t="s">
        <v>877</v>
      </c>
      <c r="C339" s="72" t="s">
        <v>6</v>
      </c>
      <c r="D339" s="74" t="s">
        <v>289</v>
      </c>
      <c r="E339" s="75">
        <f>'№ 5ведомственная'!F320</f>
        <v>6514.4</v>
      </c>
      <c r="F339" s="75">
        <f>'№ 5ведомственная'!G320</f>
        <v>6509.9</v>
      </c>
      <c r="G339" s="50"/>
    </row>
    <row r="340" spans="1:7" ht="25.5" outlineLevel="6" x14ac:dyDescent="0.25">
      <c r="A340" s="73" t="s">
        <v>118</v>
      </c>
      <c r="B340" s="16" t="s">
        <v>877</v>
      </c>
      <c r="C340" s="72" t="s">
        <v>7</v>
      </c>
      <c r="D340" s="74" t="s">
        <v>290</v>
      </c>
      <c r="E340" s="75">
        <f>'№ 5ведомственная'!F321</f>
        <v>4737.5</v>
      </c>
      <c r="F340" s="75">
        <f>'№ 5ведомственная'!G321</f>
        <v>4632</v>
      </c>
      <c r="G340" s="50"/>
    </row>
    <row r="341" spans="1:7" outlineLevel="6" x14ac:dyDescent="0.25">
      <c r="A341" s="73" t="s">
        <v>118</v>
      </c>
      <c r="B341" s="16" t="s">
        <v>877</v>
      </c>
      <c r="C341" s="72" t="s">
        <v>8</v>
      </c>
      <c r="D341" s="74" t="s">
        <v>291</v>
      </c>
      <c r="E341" s="75">
        <f>'№ 5ведомственная'!F322</f>
        <v>70</v>
      </c>
      <c r="F341" s="75">
        <f>'№ 5ведомственная'!G322</f>
        <v>32.1</v>
      </c>
      <c r="G341" s="50"/>
    </row>
    <row r="342" spans="1:7" ht="25.5" outlineLevel="6" x14ac:dyDescent="0.25">
      <c r="A342" s="72" t="s">
        <v>118</v>
      </c>
      <c r="B342" s="73" t="s">
        <v>876</v>
      </c>
      <c r="C342" s="72"/>
      <c r="D342" s="17" t="s">
        <v>878</v>
      </c>
      <c r="E342" s="75">
        <f>E343</f>
        <v>1940</v>
      </c>
      <c r="F342" s="75">
        <f>F343</f>
        <v>1940</v>
      </c>
      <c r="G342" s="50"/>
    </row>
    <row r="343" spans="1:7" ht="25.5" outlineLevel="6" x14ac:dyDescent="0.25">
      <c r="A343" s="72" t="s">
        <v>118</v>
      </c>
      <c r="B343" s="73" t="s">
        <v>876</v>
      </c>
      <c r="C343" s="72" t="s">
        <v>39</v>
      </c>
      <c r="D343" s="74" t="s">
        <v>316</v>
      </c>
      <c r="E343" s="75">
        <f>'№ 5ведомственная'!F324</f>
        <v>1940</v>
      </c>
      <c r="F343" s="75">
        <f>'№ 5ведомственная'!G324</f>
        <v>1940</v>
      </c>
      <c r="G343" s="50"/>
    </row>
    <row r="344" spans="1:7" outlineLevel="6" x14ac:dyDescent="0.25">
      <c r="A344" s="73" t="s">
        <v>645</v>
      </c>
      <c r="B344" s="73"/>
      <c r="C344" s="72"/>
      <c r="D344" s="74" t="s">
        <v>654</v>
      </c>
      <c r="E344" s="75">
        <f>E345</f>
        <v>1175.5999999999999</v>
      </c>
      <c r="F344" s="75">
        <f t="shared" ref="F344" si="39">F345</f>
        <v>1151.5999999999999</v>
      </c>
      <c r="G344" s="50"/>
    </row>
    <row r="345" spans="1:7" outlineLevel="6" x14ac:dyDescent="0.25">
      <c r="A345" s="73" t="s">
        <v>646</v>
      </c>
      <c r="B345" s="73"/>
      <c r="C345" s="72"/>
      <c r="D345" s="74" t="s">
        <v>655</v>
      </c>
      <c r="E345" s="75">
        <f>E346</f>
        <v>1175.5999999999999</v>
      </c>
      <c r="F345" s="75">
        <f t="shared" ref="F345" si="40">F346</f>
        <v>1151.5999999999999</v>
      </c>
      <c r="G345" s="50"/>
    </row>
    <row r="346" spans="1:7" ht="38.25" outlineLevel="6" x14ac:dyDescent="0.25">
      <c r="A346" s="73" t="s">
        <v>646</v>
      </c>
      <c r="B346" s="73" t="s">
        <v>65</v>
      </c>
      <c r="C346" s="72"/>
      <c r="D346" s="74" t="s">
        <v>631</v>
      </c>
      <c r="E346" s="75">
        <f>E347</f>
        <v>1175.5999999999999</v>
      </c>
      <c r="F346" s="75">
        <f t="shared" ref="F346" si="41">F347</f>
        <v>1151.5999999999999</v>
      </c>
      <c r="G346" s="50"/>
    </row>
    <row r="347" spans="1:7" ht="25.5" outlineLevel="6" x14ac:dyDescent="0.25">
      <c r="A347" s="73" t="s">
        <v>646</v>
      </c>
      <c r="B347" s="73" t="s">
        <v>66</v>
      </c>
      <c r="C347" s="72"/>
      <c r="D347" s="74" t="s">
        <v>352</v>
      </c>
      <c r="E347" s="75">
        <f>E348</f>
        <v>1175.5999999999999</v>
      </c>
      <c r="F347" s="75">
        <f t="shared" ref="F347" si="42">F348</f>
        <v>1151.5999999999999</v>
      </c>
      <c r="G347" s="50"/>
    </row>
    <row r="348" spans="1:7" ht="25.5" outlineLevel="6" x14ac:dyDescent="0.25">
      <c r="A348" s="73" t="s">
        <v>646</v>
      </c>
      <c r="B348" s="73" t="s">
        <v>647</v>
      </c>
      <c r="C348" s="72"/>
      <c r="D348" s="74" t="s">
        <v>652</v>
      </c>
      <c r="E348" s="75">
        <f>E349+E351+E353</f>
        <v>1175.5999999999999</v>
      </c>
      <c r="F348" s="75">
        <f t="shared" ref="F348" si="43">F349+F351+F353</f>
        <v>1151.5999999999999</v>
      </c>
      <c r="G348" s="50"/>
    </row>
    <row r="349" spans="1:7" outlineLevel="6" x14ac:dyDescent="0.25">
      <c r="A349" s="73" t="s">
        <v>646</v>
      </c>
      <c r="B349" s="73" t="s">
        <v>648</v>
      </c>
      <c r="C349" s="72"/>
      <c r="D349" s="74" t="s">
        <v>651</v>
      </c>
      <c r="E349" s="75">
        <f>E350</f>
        <v>100</v>
      </c>
      <c r="F349" s="75">
        <f t="shared" ref="F349" si="44">F350</f>
        <v>100</v>
      </c>
      <c r="G349" s="50"/>
    </row>
    <row r="350" spans="1:7" ht="25.5" outlineLevel="6" x14ac:dyDescent="0.25">
      <c r="A350" s="73" t="s">
        <v>646</v>
      </c>
      <c r="B350" s="73" t="s">
        <v>648</v>
      </c>
      <c r="C350" s="72">
        <v>200</v>
      </c>
      <c r="D350" s="74" t="s">
        <v>290</v>
      </c>
      <c r="E350" s="75">
        <f>'№ 5ведомственная'!F331</f>
        <v>100</v>
      </c>
      <c r="F350" s="75">
        <f>'№ 5ведомственная'!G331</f>
        <v>100</v>
      </c>
      <c r="G350" s="50"/>
    </row>
    <row r="351" spans="1:7" outlineLevel="6" x14ac:dyDescent="0.25">
      <c r="A351" s="73" t="s">
        <v>646</v>
      </c>
      <c r="B351" s="73" t="s">
        <v>649</v>
      </c>
      <c r="C351" s="72"/>
      <c r="D351" s="74" t="s">
        <v>726</v>
      </c>
      <c r="E351" s="75">
        <f>E352</f>
        <v>475.6</v>
      </c>
      <c r="F351" s="75">
        <f t="shared" ref="F351" si="45">F352</f>
        <v>470.6</v>
      </c>
      <c r="G351" s="50"/>
    </row>
    <row r="352" spans="1:7" ht="25.5" outlineLevel="6" x14ac:dyDescent="0.25">
      <c r="A352" s="73" t="s">
        <v>646</v>
      </c>
      <c r="B352" s="73" t="s">
        <v>649</v>
      </c>
      <c r="C352" s="72">
        <v>200</v>
      </c>
      <c r="D352" s="74" t="s">
        <v>290</v>
      </c>
      <c r="E352" s="75">
        <f>'№ 5ведомственная'!F333</f>
        <v>475.6</v>
      </c>
      <c r="F352" s="75">
        <f>'№ 5ведомственная'!G333</f>
        <v>470.6</v>
      </c>
      <c r="G352" s="50"/>
    </row>
    <row r="353" spans="1:9" ht="27.75" customHeight="1" outlineLevel="6" x14ac:dyDescent="0.25">
      <c r="A353" s="73" t="s">
        <v>646</v>
      </c>
      <c r="B353" s="73" t="s">
        <v>650</v>
      </c>
      <c r="C353" s="72"/>
      <c r="D353" s="74" t="s">
        <v>653</v>
      </c>
      <c r="E353" s="75">
        <f>E354</f>
        <v>600</v>
      </c>
      <c r="F353" s="75">
        <f t="shared" ref="F353" si="46">F354</f>
        <v>581</v>
      </c>
      <c r="G353" s="50"/>
    </row>
    <row r="354" spans="1:9" ht="25.5" outlineLevel="6" x14ac:dyDescent="0.25">
      <c r="A354" s="73" t="s">
        <v>646</v>
      </c>
      <c r="B354" s="73" t="s">
        <v>650</v>
      </c>
      <c r="C354" s="72">
        <v>200</v>
      </c>
      <c r="D354" s="74" t="s">
        <v>290</v>
      </c>
      <c r="E354" s="75">
        <f>'№ 5ведомственная'!F335</f>
        <v>600</v>
      </c>
      <c r="F354" s="75">
        <f>'№ 5ведомственная'!G335</f>
        <v>581</v>
      </c>
      <c r="G354" s="50"/>
    </row>
    <row r="355" spans="1:9" s="26" customFormat="1" x14ac:dyDescent="0.25">
      <c r="A355" s="68" t="s">
        <v>145</v>
      </c>
      <c r="B355" s="69"/>
      <c r="C355" s="68"/>
      <c r="D355" s="70" t="s">
        <v>242</v>
      </c>
      <c r="E355" s="71">
        <f>E356+E378+E432+E471+E481+E504</f>
        <v>574572.82999999996</v>
      </c>
      <c r="F355" s="71">
        <f>F356+F378+F432+F471+F481+F504</f>
        <v>558279.6399999999</v>
      </c>
      <c r="G355" s="55"/>
      <c r="H355" s="4"/>
      <c r="I355" s="4"/>
    </row>
    <row r="356" spans="1:9" outlineLevel="1" x14ac:dyDescent="0.25">
      <c r="A356" s="72" t="s">
        <v>146</v>
      </c>
      <c r="B356" s="73"/>
      <c r="C356" s="72"/>
      <c r="D356" s="74" t="s">
        <v>274</v>
      </c>
      <c r="E356" s="75">
        <f>E357</f>
        <v>180007.09999999998</v>
      </c>
      <c r="F356" s="75">
        <f t="shared" ref="F356:F358" si="47">F357</f>
        <v>172840.19999999998</v>
      </c>
      <c r="G356" s="56"/>
      <c r="H356" s="13"/>
      <c r="I356" s="13"/>
    </row>
    <row r="357" spans="1:9" ht="38.25" outlineLevel="2" x14ac:dyDescent="0.25">
      <c r="A357" s="72" t="s">
        <v>146</v>
      </c>
      <c r="B357" s="73" t="s">
        <v>147</v>
      </c>
      <c r="C357" s="72"/>
      <c r="D357" s="74" t="s">
        <v>630</v>
      </c>
      <c r="E357" s="75">
        <f>E358</f>
        <v>180007.09999999998</v>
      </c>
      <c r="F357" s="75">
        <f t="shared" si="47"/>
        <v>172840.19999999998</v>
      </c>
      <c r="G357" s="50"/>
    </row>
    <row r="358" spans="1:9" ht="25.5" outlineLevel="3" x14ac:dyDescent="0.25">
      <c r="A358" s="72" t="s">
        <v>146</v>
      </c>
      <c r="B358" s="73" t="s">
        <v>148</v>
      </c>
      <c r="C358" s="72"/>
      <c r="D358" s="74" t="s">
        <v>430</v>
      </c>
      <c r="E358" s="75">
        <f>E359</f>
        <v>180007.09999999998</v>
      </c>
      <c r="F358" s="75">
        <f t="shared" si="47"/>
        <v>172840.19999999998</v>
      </c>
      <c r="G358" s="50"/>
    </row>
    <row r="359" spans="1:9" ht="25.5" outlineLevel="4" x14ac:dyDescent="0.25">
      <c r="A359" s="72" t="s">
        <v>146</v>
      </c>
      <c r="B359" s="73" t="s">
        <v>149</v>
      </c>
      <c r="C359" s="72"/>
      <c r="D359" s="74" t="s">
        <v>431</v>
      </c>
      <c r="E359" s="75">
        <f>E363+E367+E369+E371+E365+E376+E360+E373</f>
        <v>180007.09999999998</v>
      </c>
      <c r="F359" s="75">
        <f>F363+F367+F369+F371+F365+F376+F360+F373</f>
        <v>172840.19999999998</v>
      </c>
      <c r="G359" s="50"/>
    </row>
    <row r="360" spans="1:9" ht="38.25" outlineLevel="4" x14ac:dyDescent="0.25">
      <c r="A360" s="16" t="s">
        <v>146</v>
      </c>
      <c r="B360" s="16" t="s">
        <v>819</v>
      </c>
      <c r="C360" s="15"/>
      <c r="D360" s="17" t="s">
        <v>820</v>
      </c>
      <c r="E360" s="75">
        <f>E361+E362</f>
        <v>10592.3</v>
      </c>
      <c r="F360" s="75">
        <f>F361+F362</f>
        <v>10591.9</v>
      </c>
      <c r="G360" s="50"/>
    </row>
    <row r="361" spans="1:9" ht="25.5" outlineLevel="4" x14ac:dyDescent="0.25">
      <c r="A361" s="16" t="s">
        <v>146</v>
      </c>
      <c r="B361" s="16" t="s">
        <v>819</v>
      </c>
      <c r="C361" s="15">
        <v>200</v>
      </c>
      <c r="D361" s="17" t="s">
        <v>768</v>
      </c>
      <c r="E361" s="75">
        <f>'№ 5ведомственная'!F391</f>
        <v>6112.1</v>
      </c>
      <c r="F361" s="75">
        <f>'№ 5ведомственная'!G391</f>
        <v>6112</v>
      </c>
      <c r="G361" s="50"/>
    </row>
    <row r="362" spans="1:9" ht="25.5" outlineLevel="4" x14ac:dyDescent="0.25">
      <c r="A362" s="16" t="s">
        <v>146</v>
      </c>
      <c r="B362" s="16" t="s">
        <v>819</v>
      </c>
      <c r="C362" s="15">
        <v>600</v>
      </c>
      <c r="D362" s="17" t="s">
        <v>821</v>
      </c>
      <c r="E362" s="75">
        <f>'№ 5ведомственная'!F392</f>
        <v>4480.2</v>
      </c>
      <c r="F362" s="75">
        <f>'№ 5ведомственная'!G392</f>
        <v>4479.8999999999996</v>
      </c>
      <c r="G362" s="50"/>
    </row>
    <row r="363" spans="1:9" ht="51" outlineLevel="5" x14ac:dyDescent="0.25">
      <c r="A363" s="72" t="s">
        <v>146</v>
      </c>
      <c r="B363" s="73" t="s">
        <v>150</v>
      </c>
      <c r="C363" s="72"/>
      <c r="D363" s="74" t="s">
        <v>432</v>
      </c>
      <c r="E363" s="75">
        <f>E364</f>
        <v>79112</v>
      </c>
      <c r="F363" s="75">
        <f>F364</f>
        <v>75037.2</v>
      </c>
      <c r="G363" s="50"/>
    </row>
    <row r="364" spans="1:9" ht="25.5" outlineLevel="6" x14ac:dyDescent="0.25">
      <c r="A364" s="72" t="s">
        <v>146</v>
      </c>
      <c r="B364" s="73" t="s">
        <v>150</v>
      </c>
      <c r="C364" s="72" t="s">
        <v>39</v>
      </c>
      <c r="D364" s="74" t="s">
        <v>316</v>
      </c>
      <c r="E364" s="75">
        <f>'№ 5ведомственная'!F394</f>
        <v>79112</v>
      </c>
      <c r="F364" s="75">
        <f>'№ 5ведомственная'!G394</f>
        <v>75037.2</v>
      </c>
      <c r="G364" s="50"/>
    </row>
    <row r="365" spans="1:9" ht="51" outlineLevel="6" x14ac:dyDescent="0.25">
      <c r="A365" s="73" t="s">
        <v>146</v>
      </c>
      <c r="B365" s="73" t="s">
        <v>706</v>
      </c>
      <c r="C365" s="72"/>
      <c r="D365" s="74" t="s">
        <v>707</v>
      </c>
      <c r="E365" s="75">
        <f>E366</f>
        <v>1126.5999999999999</v>
      </c>
      <c r="F365" s="75">
        <f t="shared" ref="F365" si="48">F366</f>
        <v>1104.3</v>
      </c>
      <c r="G365" s="50"/>
    </row>
    <row r="366" spans="1:9" ht="25.5" outlineLevel="6" x14ac:dyDescent="0.25">
      <c r="A366" s="73" t="s">
        <v>146</v>
      </c>
      <c r="B366" s="73" t="s">
        <v>706</v>
      </c>
      <c r="C366" s="72" t="s">
        <v>39</v>
      </c>
      <c r="D366" s="74" t="s">
        <v>316</v>
      </c>
      <c r="E366" s="75">
        <f>'№ 5ведомственная'!F396</f>
        <v>1126.5999999999999</v>
      </c>
      <c r="F366" s="75">
        <f>'№ 5ведомственная'!G396</f>
        <v>1104.3</v>
      </c>
      <c r="G366" s="50"/>
    </row>
    <row r="367" spans="1:9" ht="51" outlineLevel="5" x14ac:dyDescent="0.25">
      <c r="A367" s="94" t="s">
        <v>146</v>
      </c>
      <c r="B367" s="95" t="s">
        <v>151</v>
      </c>
      <c r="C367" s="94"/>
      <c r="D367" s="96" t="s">
        <v>433</v>
      </c>
      <c r="E367" s="97">
        <f>E368</f>
        <v>81766</v>
      </c>
      <c r="F367" s="97">
        <f>F368</f>
        <v>79207</v>
      </c>
      <c r="G367" s="50"/>
    </row>
    <row r="368" spans="1:9" ht="25.5" outlineLevel="6" x14ac:dyDescent="0.25">
      <c r="A368" s="72" t="s">
        <v>146</v>
      </c>
      <c r="B368" s="73" t="s">
        <v>151</v>
      </c>
      <c r="C368" s="72" t="s">
        <v>39</v>
      </c>
      <c r="D368" s="74" t="s">
        <v>316</v>
      </c>
      <c r="E368" s="75">
        <f>'№ 5ведомственная'!F398</f>
        <v>81766</v>
      </c>
      <c r="F368" s="75">
        <f>'№ 5ведомственная'!G398</f>
        <v>79207</v>
      </c>
      <c r="G368" s="50"/>
    </row>
    <row r="369" spans="1:7" ht="25.5" outlineLevel="5" x14ac:dyDescent="0.25">
      <c r="A369" s="72" t="s">
        <v>146</v>
      </c>
      <c r="B369" s="73" t="s">
        <v>152</v>
      </c>
      <c r="C369" s="72"/>
      <c r="D369" s="74" t="s">
        <v>434</v>
      </c>
      <c r="E369" s="75">
        <f>E370</f>
        <v>2760.5</v>
      </c>
      <c r="F369" s="75">
        <f>F370</f>
        <v>2469.4</v>
      </c>
      <c r="G369" s="50"/>
    </row>
    <row r="370" spans="1:7" ht="25.5" outlineLevel="6" x14ac:dyDescent="0.25">
      <c r="A370" s="72" t="s">
        <v>146</v>
      </c>
      <c r="B370" s="73" t="s">
        <v>152</v>
      </c>
      <c r="C370" s="72" t="s">
        <v>39</v>
      </c>
      <c r="D370" s="74" t="s">
        <v>316</v>
      </c>
      <c r="E370" s="75">
        <f>'№ 5ведомственная'!F400</f>
        <v>2760.5</v>
      </c>
      <c r="F370" s="75">
        <f>'№ 5ведомственная'!G400</f>
        <v>2469.4</v>
      </c>
      <c r="G370" s="50"/>
    </row>
    <row r="371" spans="1:7" ht="25.5" outlineLevel="6" x14ac:dyDescent="0.25">
      <c r="A371" s="73" t="s">
        <v>146</v>
      </c>
      <c r="B371" s="73" t="s">
        <v>603</v>
      </c>
      <c r="C371" s="72"/>
      <c r="D371" s="74" t="s">
        <v>615</v>
      </c>
      <c r="E371" s="75">
        <f>E372</f>
        <v>659</v>
      </c>
      <c r="F371" s="75">
        <f>F372</f>
        <v>640.29999999999995</v>
      </c>
      <c r="G371" s="50"/>
    </row>
    <row r="372" spans="1:7" ht="25.5" outlineLevel="6" x14ac:dyDescent="0.25">
      <c r="A372" s="73" t="s">
        <v>146</v>
      </c>
      <c r="B372" s="73" t="s">
        <v>603</v>
      </c>
      <c r="C372" s="72" t="s">
        <v>39</v>
      </c>
      <c r="D372" s="74" t="s">
        <v>316</v>
      </c>
      <c r="E372" s="75">
        <f>'№ 5ведомственная'!F402</f>
        <v>659</v>
      </c>
      <c r="F372" s="75">
        <f>'№ 5ведомственная'!G402</f>
        <v>640.29999999999995</v>
      </c>
      <c r="G372" s="50"/>
    </row>
    <row r="373" spans="1:7" ht="25.5" outlineLevel="6" x14ac:dyDescent="0.25">
      <c r="A373" s="16" t="s">
        <v>146</v>
      </c>
      <c r="B373" s="16" t="s">
        <v>822</v>
      </c>
      <c r="C373" s="15"/>
      <c r="D373" s="17" t="s">
        <v>435</v>
      </c>
      <c r="E373" s="75">
        <f>E374+E375</f>
        <v>3979.3</v>
      </c>
      <c r="F373" s="75">
        <f>F374+F375</f>
        <v>3778.8999999999996</v>
      </c>
      <c r="G373" s="50"/>
    </row>
    <row r="374" spans="1:7" ht="25.5" outlineLevel="6" x14ac:dyDescent="0.25">
      <c r="A374" s="16" t="s">
        <v>146</v>
      </c>
      <c r="B374" s="16" t="s">
        <v>822</v>
      </c>
      <c r="C374" s="15">
        <v>200</v>
      </c>
      <c r="D374" s="17" t="s">
        <v>768</v>
      </c>
      <c r="E374" s="75">
        <f>'№ 5ведомственная'!F404</f>
        <v>2056</v>
      </c>
      <c r="F374" s="75">
        <f>'№ 5ведомственная'!G404</f>
        <v>1861.3</v>
      </c>
      <c r="G374" s="50"/>
    </row>
    <row r="375" spans="1:7" ht="25.5" outlineLevel="6" x14ac:dyDescent="0.25">
      <c r="A375" s="16" t="s">
        <v>146</v>
      </c>
      <c r="B375" s="16" t="s">
        <v>822</v>
      </c>
      <c r="C375" s="15">
        <v>600</v>
      </c>
      <c r="D375" s="17" t="s">
        <v>316</v>
      </c>
      <c r="E375" s="75">
        <f>'№ 5ведомственная'!F405</f>
        <v>1923.3</v>
      </c>
      <c r="F375" s="75">
        <f>'№ 5ведомственная'!G405</f>
        <v>1917.6</v>
      </c>
      <c r="G375" s="50"/>
    </row>
    <row r="376" spans="1:7" ht="53.25" customHeight="1" outlineLevel="6" x14ac:dyDescent="0.25">
      <c r="A376" s="73" t="s">
        <v>146</v>
      </c>
      <c r="B376" s="73" t="s">
        <v>708</v>
      </c>
      <c r="C376" s="72"/>
      <c r="D376" s="74" t="s">
        <v>709</v>
      </c>
      <c r="E376" s="75">
        <f>E377</f>
        <v>11.4</v>
      </c>
      <c r="F376" s="75">
        <f t="shared" ref="F376" si="49">F377</f>
        <v>11.2</v>
      </c>
      <c r="G376" s="50"/>
    </row>
    <row r="377" spans="1:7" ht="25.5" outlineLevel="6" x14ac:dyDescent="0.25">
      <c r="A377" s="73" t="s">
        <v>146</v>
      </c>
      <c r="B377" s="73" t="s">
        <v>708</v>
      </c>
      <c r="C377" s="72" t="s">
        <v>39</v>
      </c>
      <c r="D377" s="74" t="s">
        <v>316</v>
      </c>
      <c r="E377" s="75">
        <f>'№ 5ведомственная'!F407</f>
        <v>11.4</v>
      </c>
      <c r="F377" s="75">
        <f>'№ 5ведомственная'!G407</f>
        <v>11.2</v>
      </c>
      <c r="G377" s="50"/>
    </row>
    <row r="378" spans="1:7" outlineLevel="1" x14ac:dyDescent="0.25">
      <c r="A378" s="86" t="s">
        <v>153</v>
      </c>
      <c r="B378" s="87"/>
      <c r="C378" s="86"/>
      <c r="D378" s="98" t="s">
        <v>276</v>
      </c>
      <c r="E378" s="99">
        <f>E379+E427</f>
        <v>327942.29999999993</v>
      </c>
      <c r="F378" s="99">
        <f>F379+F427</f>
        <v>320249.53999999992</v>
      </c>
      <c r="G378" s="50"/>
    </row>
    <row r="379" spans="1:7" ht="38.25" outlineLevel="2" x14ac:dyDescent="0.25">
      <c r="A379" s="94" t="s">
        <v>153</v>
      </c>
      <c r="B379" s="95" t="s">
        <v>147</v>
      </c>
      <c r="C379" s="94"/>
      <c r="D379" s="74" t="s">
        <v>630</v>
      </c>
      <c r="E379" s="97">
        <f>E380</f>
        <v>327430.29999999993</v>
      </c>
      <c r="F379" s="97">
        <f>F380</f>
        <v>319774.53999999992</v>
      </c>
      <c r="G379" s="50"/>
    </row>
    <row r="380" spans="1:7" ht="25.5" outlineLevel="3" x14ac:dyDescent="0.25">
      <c r="A380" s="72" t="s">
        <v>153</v>
      </c>
      <c r="B380" s="73" t="s">
        <v>154</v>
      </c>
      <c r="C380" s="72"/>
      <c r="D380" s="74" t="s">
        <v>436</v>
      </c>
      <c r="E380" s="75">
        <f>E381+E410+E421+E424</f>
        <v>327430.29999999993</v>
      </c>
      <c r="F380" s="75">
        <f>F381+F410+F421+F424</f>
        <v>319774.53999999992</v>
      </c>
      <c r="G380" s="50"/>
    </row>
    <row r="381" spans="1:7" ht="38.25" outlineLevel="4" x14ac:dyDescent="0.25">
      <c r="A381" s="72" t="s">
        <v>153</v>
      </c>
      <c r="B381" s="73" t="s">
        <v>155</v>
      </c>
      <c r="C381" s="72"/>
      <c r="D381" s="74" t="s">
        <v>437</v>
      </c>
      <c r="E381" s="75">
        <f>E384+E392+E386+E400+E398+E396+E406+E394+E390+E388+E408+E382+E402+E404</f>
        <v>310168.19999999995</v>
      </c>
      <c r="F381" s="75">
        <f>F384+F392+F386+F400+F398+F396+F406+F394+F390+F388+F408+F382+F402+F404</f>
        <v>303415.93999999994</v>
      </c>
      <c r="G381" s="50"/>
    </row>
    <row r="382" spans="1:7" ht="38.25" outlineLevel="4" x14ac:dyDescent="0.25">
      <c r="A382" s="16" t="s">
        <v>153</v>
      </c>
      <c r="B382" s="16" t="s">
        <v>823</v>
      </c>
      <c r="C382" s="15"/>
      <c r="D382" s="17" t="s">
        <v>824</v>
      </c>
      <c r="E382" s="75">
        <f>E383</f>
        <v>11342.8</v>
      </c>
      <c r="F382" s="75">
        <f>F383</f>
        <v>11342.8</v>
      </c>
      <c r="G382" s="50"/>
    </row>
    <row r="383" spans="1:7" ht="25.5" outlineLevel="4" x14ac:dyDescent="0.25">
      <c r="A383" s="16" t="s">
        <v>153</v>
      </c>
      <c r="B383" s="16" t="s">
        <v>823</v>
      </c>
      <c r="C383" s="15">
        <v>200</v>
      </c>
      <c r="D383" s="17" t="s">
        <v>768</v>
      </c>
      <c r="E383" s="75">
        <f>'№ 5ведомственная'!F413</f>
        <v>11342.8</v>
      </c>
      <c r="F383" s="75">
        <f>'№ 5ведомственная'!G413</f>
        <v>11342.8</v>
      </c>
      <c r="G383" s="50"/>
    </row>
    <row r="384" spans="1:7" ht="51" outlineLevel="5" x14ac:dyDescent="0.25">
      <c r="A384" s="72" t="s">
        <v>153</v>
      </c>
      <c r="B384" s="73" t="s">
        <v>156</v>
      </c>
      <c r="C384" s="72"/>
      <c r="D384" s="74" t="s">
        <v>438</v>
      </c>
      <c r="E384" s="75">
        <f>E385</f>
        <v>192326.39999999999</v>
      </c>
      <c r="F384" s="75">
        <f>F385</f>
        <v>192326.39999999999</v>
      </c>
      <c r="G384" s="50"/>
    </row>
    <row r="385" spans="1:7" ht="25.5" outlineLevel="6" x14ac:dyDescent="0.25">
      <c r="A385" s="72" t="s">
        <v>153</v>
      </c>
      <c r="B385" s="73" t="s">
        <v>156</v>
      </c>
      <c r="C385" s="72" t="s">
        <v>39</v>
      </c>
      <c r="D385" s="74" t="s">
        <v>316</v>
      </c>
      <c r="E385" s="75">
        <f>'№ 5ведомственная'!F415</f>
        <v>192326.39999999999</v>
      </c>
      <c r="F385" s="75">
        <f>'№ 5ведомственная'!G415</f>
        <v>192326.39999999999</v>
      </c>
      <c r="G385" s="50"/>
    </row>
    <row r="386" spans="1:7" ht="38.25" outlineLevel="6" x14ac:dyDescent="0.25">
      <c r="A386" s="73" t="s">
        <v>153</v>
      </c>
      <c r="B386" s="73" t="s">
        <v>545</v>
      </c>
      <c r="C386" s="72"/>
      <c r="D386" s="74" t="s">
        <v>546</v>
      </c>
      <c r="E386" s="75">
        <f>E387</f>
        <v>160.69999999999999</v>
      </c>
      <c r="F386" s="75">
        <f>F387</f>
        <v>120.04</v>
      </c>
      <c r="G386" s="50"/>
    </row>
    <row r="387" spans="1:7" ht="25.5" outlineLevel="6" x14ac:dyDescent="0.25">
      <c r="A387" s="73" t="s">
        <v>153</v>
      </c>
      <c r="B387" s="73" t="s">
        <v>545</v>
      </c>
      <c r="C387" s="72">
        <v>600</v>
      </c>
      <c r="D387" s="74" t="s">
        <v>316</v>
      </c>
      <c r="E387" s="75">
        <f>'№ 5ведомственная'!F417</f>
        <v>160.69999999999999</v>
      </c>
      <c r="F387" s="75">
        <f>'№ 5ведомственная'!G417</f>
        <v>120.04</v>
      </c>
      <c r="G387" s="50"/>
    </row>
    <row r="388" spans="1:7" ht="51" outlineLevel="6" x14ac:dyDescent="0.25">
      <c r="A388" s="73" t="s">
        <v>153</v>
      </c>
      <c r="B388" s="73" t="s">
        <v>710</v>
      </c>
      <c r="C388" s="72"/>
      <c r="D388" s="74" t="s">
        <v>707</v>
      </c>
      <c r="E388" s="75">
        <f>E389</f>
        <v>393</v>
      </c>
      <c r="F388" s="75">
        <f t="shared" ref="F388" si="50">F389</f>
        <v>355.8</v>
      </c>
      <c r="G388" s="50"/>
    </row>
    <row r="389" spans="1:7" ht="25.5" outlineLevel="6" x14ac:dyDescent="0.25">
      <c r="A389" s="73" t="s">
        <v>153</v>
      </c>
      <c r="B389" s="73" t="s">
        <v>710</v>
      </c>
      <c r="C389" s="72">
        <v>600</v>
      </c>
      <c r="D389" s="74" t="s">
        <v>316</v>
      </c>
      <c r="E389" s="75">
        <f>'№ 5ведомственная'!F419</f>
        <v>393</v>
      </c>
      <c r="F389" s="75">
        <f>'№ 5ведомственная'!G419</f>
        <v>355.8</v>
      </c>
      <c r="G389" s="50"/>
    </row>
    <row r="390" spans="1:7" ht="25.5" outlineLevel="6" x14ac:dyDescent="0.25">
      <c r="A390" s="77" t="s">
        <v>153</v>
      </c>
      <c r="B390" s="77" t="s">
        <v>812</v>
      </c>
      <c r="C390" s="76"/>
      <c r="D390" s="78" t="s">
        <v>683</v>
      </c>
      <c r="E390" s="79">
        <f>E391</f>
        <v>198.5</v>
      </c>
      <c r="F390" s="79">
        <f t="shared" ref="F390" si="51">F391</f>
        <v>198.5</v>
      </c>
      <c r="G390" s="50"/>
    </row>
    <row r="391" spans="1:7" ht="25.5" outlineLevel="6" x14ac:dyDescent="0.25">
      <c r="A391" s="77" t="s">
        <v>153</v>
      </c>
      <c r="B391" s="77" t="s">
        <v>812</v>
      </c>
      <c r="C391" s="76">
        <v>600</v>
      </c>
      <c r="D391" s="78" t="s">
        <v>316</v>
      </c>
      <c r="E391" s="79">
        <f>'№ 5ведомственная'!F421</f>
        <v>198.5</v>
      </c>
      <c r="F391" s="79">
        <f>'№ 5ведомственная'!G421</f>
        <v>198.5</v>
      </c>
      <c r="G391" s="50"/>
    </row>
    <row r="392" spans="1:7" ht="51" outlineLevel="5" x14ac:dyDescent="0.25">
      <c r="A392" s="100" t="s">
        <v>153</v>
      </c>
      <c r="B392" s="101" t="s">
        <v>157</v>
      </c>
      <c r="C392" s="100"/>
      <c r="D392" s="102" t="s">
        <v>439</v>
      </c>
      <c r="E392" s="103">
        <f>E393</f>
        <v>72215.399999999994</v>
      </c>
      <c r="F392" s="103">
        <f>F393</f>
        <v>66314.899999999994</v>
      </c>
      <c r="G392" s="50"/>
    </row>
    <row r="393" spans="1:7" ht="25.5" outlineLevel="6" x14ac:dyDescent="0.25">
      <c r="A393" s="72" t="s">
        <v>153</v>
      </c>
      <c r="B393" s="73" t="s">
        <v>157</v>
      </c>
      <c r="C393" s="72" t="s">
        <v>39</v>
      </c>
      <c r="D393" s="74" t="s">
        <v>316</v>
      </c>
      <c r="E393" s="75">
        <f>'№ 5ведомственная'!F423</f>
        <v>72215.399999999994</v>
      </c>
      <c r="F393" s="75">
        <f>'№ 5ведомственная'!G423</f>
        <v>66314.899999999994</v>
      </c>
      <c r="G393" s="50"/>
    </row>
    <row r="394" spans="1:7" ht="25.5" outlineLevel="6" x14ac:dyDescent="0.25">
      <c r="A394" s="73" t="s">
        <v>153</v>
      </c>
      <c r="B394" s="73" t="s">
        <v>596</v>
      </c>
      <c r="C394" s="72"/>
      <c r="D394" s="74" t="s">
        <v>616</v>
      </c>
      <c r="E394" s="75">
        <f>E395</f>
        <v>500</v>
      </c>
      <c r="F394" s="75">
        <f>F395</f>
        <v>500</v>
      </c>
      <c r="G394" s="50"/>
    </row>
    <row r="395" spans="1:7" ht="25.5" outlineLevel="6" x14ac:dyDescent="0.25">
      <c r="A395" s="73" t="s">
        <v>153</v>
      </c>
      <c r="B395" s="73" t="s">
        <v>596</v>
      </c>
      <c r="C395" s="72" t="s">
        <v>39</v>
      </c>
      <c r="D395" s="74" t="s">
        <v>316</v>
      </c>
      <c r="E395" s="75">
        <f>'№ 5ведомственная'!F425</f>
        <v>500</v>
      </c>
      <c r="F395" s="75">
        <f>'№ 5ведомственная'!G425</f>
        <v>500</v>
      </c>
      <c r="G395" s="50"/>
    </row>
    <row r="396" spans="1:7" ht="76.5" outlineLevel="6" x14ac:dyDescent="0.25">
      <c r="A396" s="73" t="s">
        <v>153</v>
      </c>
      <c r="B396" s="73" t="s">
        <v>587</v>
      </c>
      <c r="C396" s="72"/>
      <c r="D396" s="74" t="s">
        <v>626</v>
      </c>
      <c r="E396" s="75">
        <f>E397</f>
        <v>2946.1</v>
      </c>
      <c r="F396" s="75">
        <f>F397</f>
        <v>2254</v>
      </c>
      <c r="G396" s="50"/>
    </row>
    <row r="397" spans="1:7" ht="25.5" outlineLevel="6" x14ac:dyDescent="0.25">
      <c r="A397" s="73" t="s">
        <v>153</v>
      </c>
      <c r="B397" s="73" t="s">
        <v>587</v>
      </c>
      <c r="C397" s="72">
        <v>600</v>
      </c>
      <c r="D397" s="74" t="s">
        <v>537</v>
      </c>
      <c r="E397" s="75">
        <f>'№ 5ведомственная'!F427</f>
        <v>2946.1</v>
      </c>
      <c r="F397" s="75">
        <f>'№ 5ведомственная'!G427</f>
        <v>2254</v>
      </c>
      <c r="G397" s="50"/>
    </row>
    <row r="398" spans="1:7" ht="63" customHeight="1" outlineLevel="6" x14ac:dyDescent="0.25">
      <c r="A398" s="73" t="s">
        <v>153</v>
      </c>
      <c r="B398" s="16" t="s">
        <v>825</v>
      </c>
      <c r="C398" s="72"/>
      <c r="D398" s="74" t="str">
        <f>'№ 5ведомственная'!E428</f>
        <v>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за счет иных межбюджетных трансфертов</v>
      </c>
      <c r="E398" s="75">
        <f>E399</f>
        <v>156.19999999999999</v>
      </c>
      <c r="F398" s="75">
        <f>F399</f>
        <v>156.19999999999999</v>
      </c>
      <c r="G398" s="50"/>
    </row>
    <row r="399" spans="1:7" ht="25.5" outlineLevel="6" x14ac:dyDescent="0.25">
      <c r="A399" s="73" t="s">
        <v>153</v>
      </c>
      <c r="B399" s="16" t="s">
        <v>825</v>
      </c>
      <c r="C399" s="72" t="s">
        <v>39</v>
      </c>
      <c r="D399" s="74" t="s">
        <v>316</v>
      </c>
      <c r="E399" s="75">
        <f>'№ 5ведомственная'!F429</f>
        <v>156.19999999999999</v>
      </c>
      <c r="F399" s="75">
        <f>'№ 5ведомственная'!G429</f>
        <v>156.19999999999999</v>
      </c>
      <c r="G399" s="50"/>
    </row>
    <row r="400" spans="1:7" ht="38.25" outlineLevel="6" x14ac:dyDescent="0.25">
      <c r="A400" s="73" t="s">
        <v>153</v>
      </c>
      <c r="B400" s="73" t="s">
        <v>665</v>
      </c>
      <c r="C400" s="72"/>
      <c r="D400" s="74" t="s">
        <v>583</v>
      </c>
      <c r="E400" s="75">
        <f>E401</f>
        <v>9999</v>
      </c>
      <c r="F400" s="75">
        <f>F401</f>
        <v>9999</v>
      </c>
      <c r="G400" s="50"/>
    </row>
    <row r="401" spans="1:7" ht="25.5" outlineLevel="6" x14ac:dyDescent="0.25">
      <c r="A401" s="73" t="s">
        <v>153</v>
      </c>
      <c r="B401" s="73" t="s">
        <v>665</v>
      </c>
      <c r="C401" s="72" t="s">
        <v>39</v>
      </c>
      <c r="D401" s="74" t="s">
        <v>316</v>
      </c>
      <c r="E401" s="75">
        <f>'№ 5ведомственная'!F431</f>
        <v>9999</v>
      </c>
      <c r="F401" s="75">
        <f>'№ 5ведомственная'!G431</f>
        <v>9999</v>
      </c>
      <c r="G401" s="50"/>
    </row>
    <row r="402" spans="1:7" ht="38.25" outlineLevel="6" x14ac:dyDescent="0.25">
      <c r="A402" s="129" t="s">
        <v>153</v>
      </c>
      <c r="B402" s="129" t="s">
        <v>828</v>
      </c>
      <c r="C402" s="128"/>
      <c r="D402" s="130" t="s">
        <v>829</v>
      </c>
      <c r="E402" s="75">
        <f>E403</f>
        <v>16795.8</v>
      </c>
      <c r="F402" s="75">
        <f>F403</f>
        <v>16795.8</v>
      </c>
      <c r="G402" s="50"/>
    </row>
    <row r="403" spans="1:7" ht="25.5" outlineLevel="6" x14ac:dyDescent="0.25">
      <c r="A403" s="129" t="s">
        <v>153</v>
      </c>
      <c r="B403" s="129" t="s">
        <v>828</v>
      </c>
      <c r="C403" s="128">
        <v>600</v>
      </c>
      <c r="D403" s="130" t="s">
        <v>537</v>
      </c>
      <c r="E403" s="75">
        <f>'№ 5ведомственная'!F433</f>
        <v>16795.8</v>
      </c>
      <c r="F403" s="75">
        <f>'№ 5ведомственная'!G433</f>
        <v>16795.8</v>
      </c>
      <c r="G403" s="50"/>
    </row>
    <row r="404" spans="1:7" ht="25.5" outlineLevel="6" x14ac:dyDescent="0.25">
      <c r="A404" s="129" t="s">
        <v>153</v>
      </c>
      <c r="B404" s="129" t="s">
        <v>827</v>
      </c>
      <c r="C404" s="128"/>
      <c r="D404" s="130" t="s">
        <v>830</v>
      </c>
      <c r="E404" s="75">
        <f>E405</f>
        <v>2967</v>
      </c>
      <c r="F404" s="75">
        <f>F405</f>
        <v>2924.9</v>
      </c>
      <c r="G404" s="50"/>
    </row>
    <row r="405" spans="1:7" ht="25.5" outlineLevel="6" x14ac:dyDescent="0.25">
      <c r="A405" s="129" t="s">
        <v>153</v>
      </c>
      <c r="B405" s="129" t="s">
        <v>827</v>
      </c>
      <c r="C405" s="128">
        <v>200</v>
      </c>
      <c r="D405" s="130" t="s">
        <v>290</v>
      </c>
      <c r="E405" s="75">
        <f>'№ 5ведомственная'!F435</f>
        <v>2967</v>
      </c>
      <c r="F405" s="75">
        <f>'№ 5ведомственная'!G435</f>
        <v>2924.9</v>
      </c>
      <c r="G405" s="50"/>
    </row>
    <row r="406" spans="1:7" ht="38.25" outlineLevel="6" x14ac:dyDescent="0.25">
      <c r="A406" s="73" t="s">
        <v>153</v>
      </c>
      <c r="B406" s="73" t="s">
        <v>590</v>
      </c>
      <c r="C406" s="72"/>
      <c r="D406" s="74" t="s">
        <v>591</v>
      </c>
      <c r="E406" s="75">
        <f>E407</f>
        <v>163.30000000000001</v>
      </c>
      <c r="F406" s="75">
        <f>F407</f>
        <v>124</v>
      </c>
      <c r="G406" s="50"/>
    </row>
    <row r="407" spans="1:7" ht="25.5" outlineLevel="6" x14ac:dyDescent="0.25">
      <c r="A407" s="73" t="s">
        <v>153</v>
      </c>
      <c r="B407" s="73" t="s">
        <v>590</v>
      </c>
      <c r="C407" s="72" t="s">
        <v>39</v>
      </c>
      <c r="D407" s="74" t="s">
        <v>316</v>
      </c>
      <c r="E407" s="75">
        <f>'№ 5ведомственная'!F437</f>
        <v>163.30000000000001</v>
      </c>
      <c r="F407" s="75">
        <f>'№ 5ведомственная'!G437</f>
        <v>124</v>
      </c>
      <c r="G407" s="50"/>
    </row>
    <row r="408" spans="1:7" ht="51" outlineLevel="6" x14ac:dyDescent="0.25">
      <c r="A408" s="73" t="s">
        <v>153</v>
      </c>
      <c r="B408" s="73" t="s">
        <v>711</v>
      </c>
      <c r="C408" s="72"/>
      <c r="D408" s="74" t="s">
        <v>712</v>
      </c>
      <c r="E408" s="75">
        <f>E409</f>
        <v>4</v>
      </c>
      <c r="F408" s="75">
        <f t="shared" ref="F408" si="52">F409</f>
        <v>3.6</v>
      </c>
      <c r="G408" s="50"/>
    </row>
    <row r="409" spans="1:7" ht="25.5" outlineLevel="6" x14ac:dyDescent="0.25">
      <c r="A409" s="73" t="s">
        <v>153</v>
      </c>
      <c r="B409" s="73" t="s">
        <v>711</v>
      </c>
      <c r="C409" s="72" t="s">
        <v>39</v>
      </c>
      <c r="D409" s="74" t="s">
        <v>316</v>
      </c>
      <c r="E409" s="75">
        <f>'№ 5ведомственная'!F439</f>
        <v>4</v>
      </c>
      <c r="F409" s="75">
        <f>'№ 5ведомственная'!G439</f>
        <v>3.6</v>
      </c>
      <c r="G409" s="50"/>
    </row>
    <row r="410" spans="1:7" outlineLevel="4" x14ac:dyDescent="0.25">
      <c r="A410" s="94" t="s">
        <v>153</v>
      </c>
      <c r="B410" s="95" t="s">
        <v>158</v>
      </c>
      <c r="C410" s="94"/>
      <c r="D410" s="96" t="s">
        <v>442</v>
      </c>
      <c r="E410" s="97">
        <f>E415+E417+E411+E413+E419</f>
        <v>15835.6</v>
      </c>
      <c r="F410" s="97">
        <f>F415+F417+F411+F413+F419</f>
        <v>14948.199999999999</v>
      </c>
      <c r="G410" s="50"/>
    </row>
    <row r="411" spans="1:7" ht="89.25" outlineLevel="4" x14ac:dyDescent="0.25">
      <c r="A411" s="73" t="s">
        <v>153</v>
      </c>
      <c r="B411" s="73" t="s">
        <v>547</v>
      </c>
      <c r="C411" s="72"/>
      <c r="D411" s="74" t="s">
        <v>569</v>
      </c>
      <c r="E411" s="97">
        <f>E412</f>
        <v>1953.5</v>
      </c>
      <c r="F411" s="97">
        <f>F412</f>
        <v>1953.5</v>
      </c>
      <c r="G411" s="50"/>
    </row>
    <row r="412" spans="1:7" ht="25.5" outlineLevel="4" x14ac:dyDescent="0.25">
      <c r="A412" s="73" t="s">
        <v>153</v>
      </c>
      <c r="B412" s="73" t="s">
        <v>547</v>
      </c>
      <c r="C412" s="72">
        <v>600</v>
      </c>
      <c r="D412" s="74" t="s">
        <v>316</v>
      </c>
      <c r="E412" s="97">
        <f>'№ 5ведомственная'!F442</f>
        <v>1953.5</v>
      </c>
      <c r="F412" s="97">
        <f>'№ 5ведомственная'!G442</f>
        <v>1953.5</v>
      </c>
      <c r="G412" s="50"/>
    </row>
    <row r="413" spans="1:7" ht="51" outlineLevel="4" x14ac:dyDescent="0.25">
      <c r="A413" s="73" t="s">
        <v>153</v>
      </c>
      <c r="B413" s="73" t="s">
        <v>713</v>
      </c>
      <c r="C413" s="72"/>
      <c r="D413" s="74" t="s">
        <v>714</v>
      </c>
      <c r="E413" s="97">
        <f>E414</f>
        <v>74.099999999999994</v>
      </c>
      <c r="F413" s="97">
        <f t="shared" ref="F413" si="53">F414</f>
        <v>74.099999999999994</v>
      </c>
      <c r="G413" s="50"/>
    </row>
    <row r="414" spans="1:7" ht="25.5" outlineLevel="4" x14ac:dyDescent="0.25">
      <c r="A414" s="73" t="s">
        <v>153</v>
      </c>
      <c r="B414" s="73" t="s">
        <v>713</v>
      </c>
      <c r="C414" s="72">
        <v>600</v>
      </c>
      <c r="D414" s="74" t="s">
        <v>316</v>
      </c>
      <c r="E414" s="97">
        <f>'№ 5ведомственная'!F444</f>
        <v>74.099999999999994</v>
      </c>
      <c r="F414" s="97">
        <f>'№ 5ведомственная'!G444</f>
        <v>74.099999999999994</v>
      </c>
      <c r="G414" s="50"/>
    </row>
    <row r="415" spans="1:7" ht="25.5" outlineLevel="5" x14ac:dyDescent="0.25">
      <c r="A415" s="72" t="s">
        <v>153</v>
      </c>
      <c r="B415" s="73" t="s">
        <v>159</v>
      </c>
      <c r="C415" s="72"/>
      <c r="D415" s="74" t="s">
        <v>443</v>
      </c>
      <c r="E415" s="75">
        <f>E416</f>
        <v>6241.8</v>
      </c>
      <c r="F415" s="75">
        <f>F416</f>
        <v>6141.4</v>
      </c>
      <c r="G415" s="50"/>
    </row>
    <row r="416" spans="1:7" ht="25.5" outlineLevel="6" x14ac:dyDescent="0.25">
      <c r="A416" s="72" t="s">
        <v>153</v>
      </c>
      <c r="B416" s="73" t="s">
        <v>159</v>
      </c>
      <c r="C416" s="72" t="s">
        <v>39</v>
      </c>
      <c r="D416" s="74" t="s">
        <v>316</v>
      </c>
      <c r="E416" s="75">
        <f>'№ 5ведомственная'!F446</f>
        <v>6241.8</v>
      </c>
      <c r="F416" s="75">
        <f>'№ 5ведомственная'!G446</f>
        <v>6141.4</v>
      </c>
      <c r="G416" s="50"/>
    </row>
    <row r="417" spans="1:7" ht="25.5" outlineLevel="5" x14ac:dyDescent="0.25">
      <c r="A417" s="72" t="s">
        <v>153</v>
      </c>
      <c r="B417" s="73" t="s">
        <v>160</v>
      </c>
      <c r="C417" s="72"/>
      <c r="D417" s="74" t="s">
        <v>444</v>
      </c>
      <c r="E417" s="75">
        <f>E418</f>
        <v>7565.3</v>
      </c>
      <c r="F417" s="75">
        <f>F418</f>
        <v>6778.4</v>
      </c>
      <c r="G417" s="50"/>
    </row>
    <row r="418" spans="1:7" ht="25.5" outlineLevel="6" x14ac:dyDescent="0.25">
      <c r="A418" s="72" t="s">
        <v>153</v>
      </c>
      <c r="B418" s="73" t="s">
        <v>160</v>
      </c>
      <c r="C418" s="72" t="s">
        <v>39</v>
      </c>
      <c r="D418" s="74" t="s">
        <v>316</v>
      </c>
      <c r="E418" s="75">
        <f>'№ 5ведомственная'!F448</f>
        <v>7565.3</v>
      </c>
      <c r="F418" s="75">
        <f>'№ 5ведомственная'!G448</f>
        <v>6778.4</v>
      </c>
      <c r="G418" s="50"/>
    </row>
    <row r="419" spans="1:7" ht="51" outlineLevel="6" x14ac:dyDescent="0.25">
      <c r="A419" s="73" t="s">
        <v>153</v>
      </c>
      <c r="B419" s="73" t="s">
        <v>715</v>
      </c>
      <c r="C419" s="72"/>
      <c r="D419" s="74" t="s">
        <v>716</v>
      </c>
      <c r="E419" s="75">
        <f>E420</f>
        <v>0.9</v>
      </c>
      <c r="F419" s="75">
        <f>F420</f>
        <v>0.8</v>
      </c>
      <c r="G419" s="50"/>
    </row>
    <row r="420" spans="1:7" ht="25.5" outlineLevel="6" x14ac:dyDescent="0.25">
      <c r="A420" s="73" t="s">
        <v>153</v>
      </c>
      <c r="B420" s="73" t="s">
        <v>715</v>
      </c>
      <c r="C420" s="72" t="s">
        <v>39</v>
      </c>
      <c r="D420" s="74" t="s">
        <v>316</v>
      </c>
      <c r="E420" s="75">
        <f>'№ 5ведомственная'!F450</f>
        <v>0.9</v>
      </c>
      <c r="F420" s="75">
        <f>'№ 5ведомственная'!G450</f>
        <v>0.8</v>
      </c>
      <c r="G420" s="50"/>
    </row>
    <row r="421" spans="1:7" ht="25.5" outlineLevel="6" x14ac:dyDescent="0.25">
      <c r="A421" s="73" t="s">
        <v>153</v>
      </c>
      <c r="B421" s="73" t="s">
        <v>598</v>
      </c>
      <c r="C421" s="72"/>
      <c r="D421" s="74" t="s">
        <v>599</v>
      </c>
      <c r="E421" s="75">
        <f t="shared" ref="E421:F422" si="54">E422</f>
        <v>74.900000000000006</v>
      </c>
      <c r="F421" s="75">
        <f t="shared" si="54"/>
        <v>58.8</v>
      </c>
      <c r="G421" s="50"/>
    </row>
    <row r="422" spans="1:7" ht="54.75" customHeight="1" outlineLevel="6" x14ac:dyDescent="0.25">
      <c r="A422" s="73" t="s">
        <v>153</v>
      </c>
      <c r="B422" s="73" t="s">
        <v>597</v>
      </c>
      <c r="C422" s="72"/>
      <c r="D422" s="74" t="s">
        <v>600</v>
      </c>
      <c r="E422" s="75">
        <f t="shared" si="54"/>
        <v>74.900000000000006</v>
      </c>
      <c r="F422" s="75">
        <f t="shared" si="54"/>
        <v>58.8</v>
      </c>
      <c r="G422" s="50"/>
    </row>
    <row r="423" spans="1:7" ht="25.5" outlineLevel="6" x14ac:dyDescent="0.25">
      <c r="A423" s="73" t="s">
        <v>153</v>
      </c>
      <c r="B423" s="73" t="s">
        <v>597</v>
      </c>
      <c r="C423" s="72">
        <v>600</v>
      </c>
      <c r="D423" s="74" t="s">
        <v>316</v>
      </c>
      <c r="E423" s="75">
        <f>'№ 5ведомственная'!F453</f>
        <v>74.900000000000006</v>
      </c>
      <c r="F423" s="75">
        <f>'№ 5ведомственная'!G453</f>
        <v>58.8</v>
      </c>
      <c r="G423" s="50"/>
    </row>
    <row r="424" spans="1:7" ht="63.75" outlineLevel="6" x14ac:dyDescent="0.25">
      <c r="A424" s="73" t="s">
        <v>153</v>
      </c>
      <c r="B424" s="73" t="s">
        <v>693</v>
      </c>
      <c r="C424" s="72"/>
      <c r="D424" s="74" t="s">
        <v>692</v>
      </c>
      <c r="E424" s="75">
        <f t="shared" ref="E424:F425" si="55">E425</f>
        <v>1351.6</v>
      </c>
      <c r="F424" s="75">
        <f t="shared" si="55"/>
        <v>1351.6</v>
      </c>
      <c r="G424" s="50"/>
    </row>
    <row r="425" spans="1:7" ht="63.75" outlineLevel="6" x14ac:dyDescent="0.25">
      <c r="A425" s="73" t="s">
        <v>153</v>
      </c>
      <c r="B425" s="73" t="s">
        <v>694</v>
      </c>
      <c r="C425" s="72"/>
      <c r="D425" s="74" t="s">
        <v>695</v>
      </c>
      <c r="E425" s="75">
        <f t="shared" si="55"/>
        <v>1351.6</v>
      </c>
      <c r="F425" s="75">
        <f t="shared" si="55"/>
        <v>1351.6</v>
      </c>
      <c r="G425" s="50"/>
    </row>
    <row r="426" spans="1:7" ht="25.5" outlineLevel="6" x14ac:dyDescent="0.25">
      <c r="A426" s="73" t="s">
        <v>153</v>
      </c>
      <c r="B426" s="73" t="s">
        <v>694</v>
      </c>
      <c r="C426" s="72">
        <v>600</v>
      </c>
      <c r="D426" s="74" t="s">
        <v>316</v>
      </c>
      <c r="E426" s="75">
        <f>'№ 5ведомственная'!F456</f>
        <v>1351.6</v>
      </c>
      <c r="F426" s="75">
        <f>'№ 5ведомственная'!G456</f>
        <v>1351.6</v>
      </c>
      <c r="G426" s="50"/>
    </row>
    <row r="427" spans="1:7" ht="38.25" outlineLevel="2" x14ac:dyDescent="0.25">
      <c r="A427" s="72" t="s">
        <v>153</v>
      </c>
      <c r="B427" s="73" t="s">
        <v>44</v>
      </c>
      <c r="C427" s="72"/>
      <c r="D427" s="74" t="s">
        <v>253</v>
      </c>
      <c r="E427" s="75">
        <f>E428</f>
        <v>512</v>
      </c>
      <c r="F427" s="75">
        <f t="shared" ref="F427" si="56">F428</f>
        <v>475</v>
      </c>
      <c r="G427" s="50"/>
    </row>
    <row r="428" spans="1:7" ht="25.5" outlineLevel="3" x14ac:dyDescent="0.25">
      <c r="A428" s="72" t="s">
        <v>153</v>
      </c>
      <c r="B428" s="73" t="s">
        <v>161</v>
      </c>
      <c r="C428" s="72"/>
      <c r="D428" s="74" t="s">
        <v>445</v>
      </c>
      <c r="E428" s="75">
        <f>E429</f>
        <v>512</v>
      </c>
      <c r="F428" s="75">
        <f t="shared" ref="F428:F430" si="57">F429</f>
        <v>475</v>
      </c>
      <c r="G428" s="50"/>
    </row>
    <row r="429" spans="1:7" ht="51" outlineLevel="4" x14ac:dyDescent="0.25">
      <c r="A429" s="72" t="s">
        <v>153</v>
      </c>
      <c r="B429" s="73" t="s">
        <v>162</v>
      </c>
      <c r="C429" s="72"/>
      <c r="D429" s="74" t="s">
        <v>446</v>
      </c>
      <c r="E429" s="75">
        <f>E430</f>
        <v>512</v>
      </c>
      <c r="F429" s="75">
        <f t="shared" si="57"/>
        <v>475</v>
      </c>
      <c r="G429" s="50"/>
    </row>
    <row r="430" spans="1:7" outlineLevel="5" x14ac:dyDescent="0.25">
      <c r="A430" s="72" t="s">
        <v>153</v>
      </c>
      <c r="B430" s="73" t="s">
        <v>163</v>
      </c>
      <c r="C430" s="72"/>
      <c r="D430" s="74" t="s">
        <v>447</v>
      </c>
      <c r="E430" s="75">
        <f>E431</f>
        <v>512</v>
      </c>
      <c r="F430" s="75">
        <f t="shared" si="57"/>
        <v>475</v>
      </c>
      <c r="G430" s="50"/>
    </row>
    <row r="431" spans="1:7" ht="25.5" outlineLevel="6" x14ac:dyDescent="0.25">
      <c r="A431" s="72" t="s">
        <v>153</v>
      </c>
      <c r="B431" s="73" t="s">
        <v>163</v>
      </c>
      <c r="C431" s="72" t="s">
        <v>39</v>
      </c>
      <c r="D431" s="74" t="s">
        <v>316</v>
      </c>
      <c r="E431" s="75">
        <f>'№ 5ведомственная'!F461</f>
        <v>512</v>
      </c>
      <c r="F431" s="75">
        <f>'№ 5ведомственная'!G461</f>
        <v>475</v>
      </c>
      <c r="G431" s="50"/>
    </row>
    <row r="432" spans="1:7" outlineLevel="1" x14ac:dyDescent="0.25">
      <c r="A432" s="72" t="s">
        <v>167</v>
      </c>
      <c r="B432" s="73"/>
      <c r="C432" s="72"/>
      <c r="D432" s="74" t="s">
        <v>277</v>
      </c>
      <c r="E432" s="75">
        <f>E433+E451+E466</f>
        <v>37970.930000000008</v>
      </c>
      <c r="F432" s="75">
        <f>F433+F451+F466</f>
        <v>37236.600000000006</v>
      </c>
      <c r="G432" s="50"/>
    </row>
    <row r="433" spans="1:7" ht="38.25" outlineLevel="2" x14ac:dyDescent="0.25">
      <c r="A433" s="72" t="s">
        <v>167</v>
      </c>
      <c r="B433" s="73" t="s">
        <v>147</v>
      </c>
      <c r="C433" s="72"/>
      <c r="D433" s="74" t="s">
        <v>630</v>
      </c>
      <c r="E433" s="75">
        <f>E434</f>
        <v>29019.000000000004</v>
      </c>
      <c r="F433" s="75">
        <f t="shared" ref="F433:F440" si="58">F434</f>
        <v>28566.7</v>
      </c>
      <c r="G433" s="56"/>
    </row>
    <row r="434" spans="1:7" ht="25.5" outlineLevel="3" x14ac:dyDescent="0.25">
      <c r="A434" s="72" t="s">
        <v>167</v>
      </c>
      <c r="B434" s="73" t="s">
        <v>168</v>
      </c>
      <c r="C434" s="72"/>
      <c r="D434" s="74" t="s">
        <v>451</v>
      </c>
      <c r="E434" s="75">
        <f>E435+E448</f>
        <v>29019.000000000004</v>
      </c>
      <c r="F434" s="75">
        <f>F435+F448</f>
        <v>28566.7</v>
      </c>
      <c r="G434" s="56"/>
    </row>
    <row r="435" spans="1:7" ht="25.5" outlineLevel="4" x14ac:dyDescent="0.25">
      <c r="A435" s="72" t="s">
        <v>167</v>
      </c>
      <c r="B435" s="73" t="s">
        <v>169</v>
      </c>
      <c r="C435" s="72"/>
      <c r="D435" s="74" t="s">
        <v>452</v>
      </c>
      <c r="E435" s="75">
        <f>E440+E436+E444+E438+E446+E442</f>
        <v>26987.500000000004</v>
      </c>
      <c r="F435" s="75">
        <f>F440+F436+F444+F438+F446+F442</f>
        <v>26645.3</v>
      </c>
      <c r="G435" s="50"/>
    </row>
    <row r="436" spans="1:7" ht="51.75" customHeight="1" outlineLevel="4" x14ac:dyDescent="0.25">
      <c r="A436" s="72" t="s">
        <v>167</v>
      </c>
      <c r="B436" s="73" t="s">
        <v>552</v>
      </c>
      <c r="C436" s="73"/>
      <c r="D436" s="74" t="s">
        <v>553</v>
      </c>
      <c r="E436" s="75">
        <f>E437</f>
        <v>7956.4</v>
      </c>
      <c r="F436" s="75">
        <f>F437</f>
        <v>7956.4</v>
      </c>
      <c r="G436" s="50"/>
    </row>
    <row r="437" spans="1:7" ht="25.5" outlineLevel="4" x14ac:dyDescent="0.25">
      <c r="A437" s="72" t="s">
        <v>167</v>
      </c>
      <c r="B437" s="73" t="s">
        <v>552</v>
      </c>
      <c r="C437" s="73" t="s">
        <v>39</v>
      </c>
      <c r="D437" s="74" t="s">
        <v>316</v>
      </c>
      <c r="E437" s="75">
        <f>'№ 5ведомственная'!F467</f>
        <v>7956.4</v>
      </c>
      <c r="F437" s="75">
        <f>'№ 5ведомственная'!G467</f>
        <v>7956.4</v>
      </c>
      <c r="G437" s="50"/>
    </row>
    <row r="438" spans="1:7" ht="51" outlineLevel="4" x14ac:dyDescent="0.25">
      <c r="A438" s="72" t="s">
        <v>167</v>
      </c>
      <c r="B438" s="73" t="s">
        <v>717</v>
      </c>
      <c r="C438" s="73"/>
      <c r="D438" s="74" t="s">
        <v>707</v>
      </c>
      <c r="E438" s="75">
        <f>E439</f>
        <v>170.5</v>
      </c>
      <c r="F438" s="75">
        <f t="shared" ref="F438" si="59">F439</f>
        <v>170.5</v>
      </c>
      <c r="G438" s="50"/>
    </row>
    <row r="439" spans="1:7" ht="25.5" outlineLevel="4" x14ac:dyDescent="0.25">
      <c r="A439" s="72" t="s">
        <v>167</v>
      </c>
      <c r="B439" s="73" t="s">
        <v>717</v>
      </c>
      <c r="C439" s="73" t="s">
        <v>39</v>
      </c>
      <c r="D439" s="74" t="s">
        <v>316</v>
      </c>
      <c r="E439" s="75">
        <f>'№ 5ведомственная'!F469</f>
        <v>170.5</v>
      </c>
      <c r="F439" s="75">
        <f>'№ 5ведомственная'!G469</f>
        <v>170.5</v>
      </c>
      <c r="G439" s="50"/>
    </row>
    <row r="440" spans="1:7" ht="38.25" outlineLevel="5" x14ac:dyDescent="0.25">
      <c r="A440" s="94" t="s">
        <v>167</v>
      </c>
      <c r="B440" s="95" t="s">
        <v>170</v>
      </c>
      <c r="C440" s="94"/>
      <c r="D440" s="96" t="s">
        <v>571</v>
      </c>
      <c r="E440" s="97">
        <f>E441</f>
        <v>18259.5</v>
      </c>
      <c r="F440" s="97">
        <f t="shared" si="58"/>
        <v>17917.3</v>
      </c>
      <c r="G440" s="50"/>
    </row>
    <row r="441" spans="1:7" ht="25.5" outlineLevel="6" x14ac:dyDescent="0.25">
      <c r="A441" s="72" t="s">
        <v>167</v>
      </c>
      <c r="B441" s="73" t="s">
        <v>170</v>
      </c>
      <c r="C441" s="72" t="s">
        <v>39</v>
      </c>
      <c r="D441" s="74" t="s">
        <v>316</v>
      </c>
      <c r="E441" s="75">
        <f>'№ 5ведомственная'!F471</f>
        <v>18259.5</v>
      </c>
      <c r="F441" s="75">
        <f>'№ 5ведомственная'!G471</f>
        <v>17917.3</v>
      </c>
      <c r="G441" s="50"/>
    </row>
    <row r="442" spans="1:7" ht="25.5" outlineLevel="6" x14ac:dyDescent="0.25">
      <c r="A442" s="16" t="s">
        <v>167</v>
      </c>
      <c r="B442" s="16" t="s">
        <v>831</v>
      </c>
      <c r="C442" s="15"/>
      <c r="D442" s="17" t="s">
        <v>832</v>
      </c>
      <c r="E442" s="75">
        <f>E443</f>
        <v>519</v>
      </c>
      <c r="F442" s="75">
        <f>F443</f>
        <v>519</v>
      </c>
      <c r="G442" s="50"/>
    </row>
    <row r="443" spans="1:7" ht="25.5" outlineLevel="6" x14ac:dyDescent="0.25">
      <c r="A443" s="16" t="s">
        <v>167</v>
      </c>
      <c r="B443" s="16" t="s">
        <v>831</v>
      </c>
      <c r="C443" s="15">
        <v>600</v>
      </c>
      <c r="D443" s="17" t="s">
        <v>537</v>
      </c>
      <c r="E443" s="75">
        <f>'№ 5ведомственная'!F473</f>
        <v>519</v>
      </c>
      <c r="F443" s="75">
        <f>'№ 5ведомственная'!G473</f>
        <v>519</v>
      </c>
      <c r="G443" s="50"/>
    </row>
    <row r="444" spans="1:7" ht="38.25" outlineLevel="6" x14ac:dyDescent="0.25">
      <c r="A444" s="73" t="s">
        <v>167</v>
      </c>
      <c r="B444" s="73" t="s">
        <v>563</v>
      </c>
      <c r="C444" s="72"/>
      <c r="D444" s="74" t="s">
        <v>562</v>
      </c>
      <c r="E444" s="75">
        <f>E445</f>
        <v>80.400000000000006</v>
      </c>
      <c r="F444" s="75">
        <f>F445</f>
        <v>80.400000000000006</v>
      </c>
      <c r="G444" s="50"/>
    </row>
    <row r="445" spans="1:7" ht="25.5" outlineLevel="6" x14ac:dyDescent="0.25">
      <c r="A445" s="73" t="s">
        <v>167</v>
      </c>
      <c r="B445" s="73" t="s">
        <v>563</v>
      </c>
      <c r="C445" s="72" t="s">
        <v>39</v>
      </c>
      <c r="D445" s="74" t="s">
        <v>316</v>
      </c>
      <c r="E445" s="75">
        <f>'№ 5ведомственная'!F475</f>
        <v>80.400000000000006</v>
      </c>
      <c r="F445" s="75">
        <f>'№ 5ведомственная'!G475</f>
        <v>80.400000000000006</v>
      </c>
      <c r="G445" s="50"/>
    </row>
    <row r="446" spans="1:7" ht="50.25" customHeight="1" outlineLevel="6" x14ac:dyDescent="0.25">
      <c r="A446" s="73" t="s">
        <v>167</v>
      </c>
      <c r="B446" s="73" t="s">
        <v>718</v>
      </c>
      <c r="C446" s="72"/>
      <c r="D446" s="74" t="s">
        <v>719</v>
      </c>
      <c r="E446" s="75">
        <f>E447</f>
        <v>1.7</v>
      </c>
      <c r="F446" s="75">
        <f t="shared" ref="F446" si="60">F447</f>
        <v>1.7</v>
      </c>
      <c r="G446" s="50"/>
    </row>
    <row r="447" spans="1:7" ht="25.5" outlineLevel="6" x14ac:dyDescent="0.25">
      <c r="A447" s="73" t="s">
        <v>167</v>
      </c>
      <c r="B447" s="73" t="s">
        <v>718</v>
      </c>
      <c r="C447" s="72" t="s">
        <v>39</v>
      </c>
      <c r="D447" s="74" t="s">
        <v>316</v>
      </c>
      <c r="E447" s="75">
        <f>'№ 5ведомственная'!F477</f>
        <v>1.7</v>
      </c>
      <c r="F447" s="75">
        <f>'№ 5ведомственная'!G477</f>
        <v>1.7</v>
      </c>
      <c r="G447" s="50"/>
    </row>
    <row r="448" spans="1:7" ht="76.5" outlineLevel="6" x14ac:dyDescent="0.25">
      <c r="A448" s="73" t="s">
        <v>167</v>
      </c>
      <c r="B448" s="73" t="s">
        <v>620</v>
      </c>
      <c r="C448" s="72"/>
      <c r="D448" s="74" t="s">
        <v>622</v>
      </c>
      <c r="E448" s="75">
        <f>E449</f>
        <v>2031.5</v>
      </c>
      <c r="F448" s="75">
        <f t="shared" ref="F448:F449" si="61">F449</f>
        <v>1921.4</v>
      </c>
      <c r="G448" s="50"/>
    </row>
    <row r="449" spans="1:7" ht="38.25" outlineLevel="6" x14ac:dyDescent="0.25">
      <c r="A449" s="73" t="s">
        <v>167</v>
      </c>
      <c r="B449" s="73" t="s">
        <v>621</v>
      </c>
      <c r="C449" s="72"/>
      <c r="D449" s="74" t="s">
        <v>727</v>
      </c>
      <c r="E449" s="75">
        <f>E450</f>
        <v>2031.5</v>
      </c>
      <c r="F449" s="75">
        <f t="shared" si="61"/>
        <v>1921.4</v>
      </c>
      <c r="G449" s="50"/>
    </row>
    <row r="450" spans="1:7" ht="25.5" outlineLevel="6" x14ac:dyDescent="0.25">
      <c r="A450" s="73" t="s">
        <v>167</v>
      </c>
      <c r="B450" s="73" t="s">
        <v>621</v>
      </c>
      <c r="C450" s="72">
        <v>600</v>
      </c>
      <c r="D450" s="74" t="s">
        <v>316</v>
      </c>
      <c r="E450" s="75">
        <f>'№ 5ведомственная'!F480</f>
        <v>2031.5</v>
      </c>
      <c r="F450" s="75">
        <f>'№ 5ведомственная'!G480</f>
        <v>1921.4</v>
      </c>
      <c r="G450" s="50"/>
    </row>
    <row r="451" spans="1:7" ht="38.25" outlineLevel="2" x14ac:dyDescent="0.25">
      <c r="A451" s="94" t="s">
        <v>167</v>
      </c>
      <c r="B451" s="95" t="s">
        <v>194</v>
      </c>
      <c r="C451" s="94"/>
      <c r="D451" s="74" t="s">
        <v>628</v>
      </c>
      <c r="E451" s="97">
        <f>E452</f>
        <v>8901.93</v>
      </c>
      <c r="F451" s="97">
        <f>F452</f>
        <v>8592.5999999999985</v>
      </c>
      <c r="G451" s="50"/>
    </row>
    <row r="452" spans="1:7" ht="38.25" outlineLevel="3" x14ac:dyDescent="0.25">
      <c r="A452" s="72" t="s">
        <v>167</v>
      </c>
      <c r="B452" s="73" t="s">
        <v>195</v>
      </c>
      <c r="C452" s="72"/>
      <c r="D452" s="74" t="s">
        <v>474</v>
      </c>
      <c r="E452" s="75">
        <f>E453</f>
        <v>8901.93</v>
      </c>
      <c r="F452" s="75">
        <f t="shared" ref="F452" si="62">F453</f>
        <v>8592.5999999999985</v>
      </c>
      <c r="G452" s="50"/>
    </row>
    <row r="453" spans="1:7" ht="25.5" outlineLevel="4" x14ac:dyDescent="0.25">
      <c r="A453" s="72" t="s">
        <v>167</v>
      </c>
      <c r="B453" s="73" t="s">
        <v>196</v>
      </c>
      <c r="C453" s="72"/>
      <c r="D453" s="74" t="s">
        <v>728</v>
      </c>
      <c r="E453" s="75">
        <f>E460+E454+E462+E458+E464+E456</f>
        <v>8901.93</v>
      </c>
      <c r="F453" s="75">
        <f>F460+F454+F462+F458+F464+F456</f>
        <v>8592.5999999999985</v>
      </c>
      <c r="G453" s="50"/>
    </row>
    <row r="454" spans="1:7" ht="38.25" outlineLevel="4" x14ac:dyDescent="0.25">
      <c r="A454" s="72" t="s">
        <v>167</v>
      </c>
      <c r="B454" s="73" t="s">
        <v>554</v>
      </c>
      <c r="C454" s="73"/>
      <c r="D454" s="74" t="s">
        <v>555</v>
      </c>
      <c r="E454" s="75">
        <f>E455</f>
        <v>2608.6</v>
      </c>
      <c r="F454" s="75">
        <f>F455</f>
        <v>2608.6</v>
      </c>
      <c r="G454" s="50"/>
    </row>
    <row r="455" spans="1:7" ht="25.5" outlineLevel="4" x14ac:dyDescent="0.25">
      <c r="A455" s="72" t="s">
        <v>167</v>
      </c>
      <c r="B455" s="73" t="s">
        <v>554</v>
      </c>
      <c r="C455" s="73" t="s">
        <v>39</v>
      </c>
      <c r="D455" s="74" t="s">
        <v>316</v>
      </c>
      <c r="E455" s="75">
        <f>'№ 5ведомственная'!F572</f>
        <v>2608.6</v>
      </c>
      <c r="F455" s="75">
        <f>'№ 5ведомственная'!G572</f>
        <v>2608.6</v>
      </c>
      <c r="G455" s="50"/>
    </row>
    <row r="456" spans="1:7" ht="25.5" outlineLevel="4" x14ac:dyDescent="0.25">
      <c r="A456" s="15" t="s">
        <v>167</v>
      </c>
      <c r="B456" s="16" t="s">
        <v>841</v>
      </c>
      <c r="C456" s="16"/>
      <c r="D456" s="17" t="s">
        <v>686</v>
      </c>
      <c r="E456" s="75">
        <f>E457</f>
        <v>250</v>
      </c>
      <c r="F456" s="75">
        <f>F457</f>
        <v>250</v>
      </c>
      <c r="G456" s="50"/>
    </row>
    <row r="457" spans="1:7" ht="25.5" outlineLevel="4" x14ac:dyDescent="0.25">
      <c r="A457" s="15" t="s">
        <v>167</v>
      </c>
      <c r="B457" s="16" t="s">
        <v>841</v>
      </c>
      <c r="C457" s="16" t="s">
        <v>39</v>
      </c>
      <c r="D457" s="17" t="s">
        <v>316</v>
      </c>
      <c r="E457" s="75">
        <f>'№ 5ведомственная'!F574</f>
        <v>250</v>
      </c>
      <c r="F457" s="75">
        <f>'№ 5ведомственная'!G574</f>
        <v>250</v>
      </c>
      <c r="G457" s="50"/>
    </row>
    <row r="458" spans="1:7" ht="51" outlineLevel="4" x14ac:dyDescent="0.25">
      <c r="A458" s="72" t="s">
        <v>167</v>
      </c>
      <c r="B458" s="73" t="s">
        <v>720</v>
      </c>
      <c r="C458" s="73"/>
      <c r="D458" s="74" t="s">
        <v>707</v>
      </c>
      <c r="E458" s="75">
        <f>E459</f>
        <v>51.9</v>
      </c>
      <c r="F458" s="75">
        <f t="shared" ref="F458" si="63">F459</f>
        <v>51.9</v>
      </c>
      <c r="G458" s="50"/>
    </row>
    <row r="459" spans="1:7" ht="25.5" outlineLevel="4" x14ac:dyDescent="0.25">
      <c r="A459" s="72" t="s">
        <v>167</v>
      </c>
      <c r="B459" s="73" t="s">
        <v>720</v>
      </c>
      <c r="C459" s="73" t="s">
        <v>39</v>
      </c>
      <c r="D459" s="74" t="s">
        <v>316</v>
      </c>
      <c r="E459" s="75">
        <f>'№ 5ведомственная'!F576</f>
        <v>51.9</v>
      </c>
      <c r="F459" s="75">
        <f>'№ 5ведомственная'!G576</f>
        <v>51.9</v>
      </c>
      <c r="G459" s="50"/>
    </row>
    <row r="460" spans="1:7" ht="51" outlineLevel="5" x14ac:dyDescent="0.25">
      <c r="A460" s="94" t="s">
        <v>167</v>
      </c>
      <c r="B460" s="95" t="s">
        <v>197</v>
      </c>
      <c r="C460" s="94"/>
      <c r="D460" s="96" t="s">
        <v>476</v>
      </c>
      <c r="E460" s="97">
        <f>E461</f>
        <v>5964.5</v>
      </c>
      <c r="F460" s="97">
        <f>F461</f>
        <v>5655.2</v>
      </c>
      <c r="G460" s="50"/>
    </row>
    <row r="461" spans="1:7" ht="25.5" outlineLevel="6" x14ac:dyDescent="0.25">
      <c r="A461" s="72" t="s">
        <v>167</v>
      </c>
      <c r="B461" s="73" t="s">
        <v>197</v>
      </c>
      <c r="C461" s="72" t="s">
        <v>39</v>
      </c>
      <c r="D461" s="74" t="s">
        <v>316</v>
      </c>
      <c r="E461" s="75">
        <f>'№ 5ведомственная'!F578</f>
        <v>5964.5</v>
      </c>
      <c r="F461" s="75">
        <f>'№ 5ведомственная'!G578</f>
        <v>5655.2</v>
      </c>
      <c r="G461" s="50"/>
    </row>
    <row r="462" spans="1:7" ht="38.25" outlineLevel="6" x14ac:dyDescent="0.25">
      <c r="A462" s="73" t="s">
        <v>167</v>
      </c>
      <c r="B462" s="73" t="s">
        <v>564</v>
      </c>
      <c r="C462" s="104"/>
      <c r="D462" s="74" t="s">
        <v>562</v>
      </c>
      <c r="E462" s="75">
        <f>E463</f>
        <v>26.43</v>
      </c>
      <c r="F462" s="75">
        <f>F463</f>
        <v>26.4</v>
      </c>
      <c r="G462" s="50"/>
    </row>
    <row r="463" spans="1:7" ht="25.5" outlineLevel="6" x14ac:dyDescent="0.25">
      <c r="A463" s="73" t="s">
        <v>167</v>
      </c>
      <c r="B463" s="73" t="s">
        <v>564</v>
      </c>
      <c r="C463" s="72" t="s">
        <v>39</v>
      </c>
      <c r="D463" s="78" t="s">
        <v>316</v>
      </c>
      <c r="E463" s="75">
        <f>'№ 5ведомственная'!F580</f>
        <v>26.43</v>
      </c>
      <c r="F463" s="75">
        <f>'№ 5ведомственная'!G580</f>
        <v>26.4</v>
      </c>
      <c r="G463" s="50"/>
    </row>
    <row r="464" spans="1:7" ht="54" customHeight="1" outlineLevel="6" x14ac:dyDescent="0.25">
      <c r="A464" s="77" t="s">
        <v>167</v>
      </c>
      <c r="B464" s="73" t="s">
        <v>721</v>
      </c>
      <c r="C464" s="72"/>
      <c r="D464" s="74" t="s">
        <v>719</v>
      </c>
      <c r="E464" s="75">
        <f>E465</f>
        <v>0.5</v>
      </c>
      <c r="F464" s="75">
        <f t="shared" ref="F464" si="64">F465</f>
        <v>0.5</v>
      </c>
      <c r="G464" s="50"/>
    </row>
    <row r="465" spans="1:7" ht="25.5" outlineLevel="6" x14ac:dyDescent="0.25">
      <c r="A465" s="73" t="s">
        <v>167</v>
      </c>
      <c r="B465" s="73" t="s">
        <v>721</v>
      </c>
      <c r="C465" s="72" t="s">
        <v>39</v>
      </c>
      <c r="D465" s="74" t="s">
        <v>316</v>
      </c>
      <c r="E465" s="75">
        <f>'№ 5ведомственная'!F582</f>
        <v>0.5</v>
      </c>
      <c r="F465" s="75">
        <f>'№ 5ведомственная'!G582</f>
        <v>0.5</v>
      </c>
      <c r="G465" s="50"/>
    </row>
    <row r="466" spans="1:7" ht="38.25" outlineLevel="6" x14ac:dyDescent="0.25">
      <c r="A466" s="73" t="s">
        <v>167</v>
      </c>
      <c r="B466" s="73" t="s">
        <v>44</v>
      </c>
      <c r="C466" s="72"/>
      <c r="D466" s="74" t="s">
        <v>637</v>
      </c>
      <c r="E466" s="75">
        <f>E467</f>
        <v>50</v>
      </c>
      <c r="F466" s="75">
        <f t="shared" ref="F466" si="65">F467</f>
        <v>77.3</v>
      </c>
      <c r="G466" s="50"/>
    </row>
    <row r="467" spans="1:7" ht="51" outlineLevel="6" x14ac:dyDescent="0.25">
      <c r="A467" s="73" t="s">
        <v>167</v>
      </c>
      <c r="B467" s="73" t="s">
        <v>164</v>
      </c>
      <c r="C467" s="72"/>
      <c r="D467" s="74" t="s">
        <v>625</v>
      </c>
      <c r="E467" s="75">
        <f>E468</f>
        <v>50</v>
      </c>
      <c r="F467" s="75">
        <f t="shared" ref="F467" si="66">F468</f>
        <v>77.3</v>
      </c>
      <c r="G467" s="50"/>
    </row>
    <row r="468" spans="1:7" ht="25.5" outlineLevel="6" x14ac:dyDescent="0.25">
      <c r="A468" s="73" t="s">
        <v>167</v>
      </c>
      <c r="B468" s="73" t="s">
        <v>165</v>
      </c>
      <c r="C468" s="72"/>
      <c r="D468" s="74" t="s">
        <v>449</v>
      </c>
      <c r="E468" s="75">
        <f>E469</f>
        <v>50</v>
      </c>
      <c r="F468" s="75">
        <f t="shared" ref="F468" si="67">F469</f>
        <v>77.3</v>
      </c>
      <c r="G468" s="50"/>
    </row>
    <row r="469" spans="1:7" ht="38.25" outlineLevel="6" x14ac:dyDescent="0.25">
      <c r="A469" s="73" t="s">
        <v>167</v>
      </c>
      <c r="B469" s="73" t="s">
        <v>166</v>
      </c>
      <c r="C469" s="72"/>
      <c r="D469" s="74" t="s">
        <v>623</v>
      </c>
      <c r="E469" s="75">
        <f>E470</f>
        <v>50</v>
      </c>
      <c r="F469" s="75">
        <f t="shared" ref="F469" si="68">F470</f>
        <v>77.3</v>
      </c>
      <c r="G469" s="50"/>
    </row>
    <row r="470" spans="1:7" ht="25.5" outlineLevel="6" x14ac:dyDescent="0.25">
      <c r="A470" s="73" t="s">
        <v>167</v>
      </c>
      <c r="B470" s="73" t="s">
        <v>166</v>
      </c>
      <c r="C470" s="72" t="s">
        <v>39</v>
      </c>
      <c r="D470" s="74" t="s">
        <v>316</v>
      </c>
      <c r="E470" s="75">
        <f>'№ 5ведомственная'!F485</f>
        <v>50</v>
      </c>
      <c r="F470" s="75">
        <f>'№ 5ведомственная'!G485</f>
        <v>77.3</v>
      </c>
      <c r="G470" s="50"/>
    </row>
    <row r="471" spans="1:7" ht="25.5" outlineLevel="1" x14ac:dyDescent="0.25">
      <c r="A471" s="94" t="s">
        <v>171</v>
      </c>
      <c r="B471" s="95"/>
      <c r="C471" s="94"/>
      <c r="D471" s="96" t="s">
        <v>278</v>
      </c>
      <c r="E471" s="97">
        <f>E472</f>
        <v>100</v>
      </c>
      <c r="F471" s="97">
        <f>F472</f>
        <v>5</v>
      </c>
      <c r="G471" s="50"/>
    </row>
    <row r="472" spans="1:7" ht="38.25" outlineLevel="2" x14ac:dyDescent="0.25">
      <c r="A472" s="72" t="s">
        <v>171</v>
      </c>
      <c r="B472" s="73" t="s">
        <v>147</v>
      </c>
      <c r="C472" s="72"/>
      <c r="D472" s="74" t="s">
        <v>630</v>
      </c>
      <c r="E472" s="75">
        <f>E473+E477</f>
        <v>100</v>
      </c>
      <c r="F472" s="75">
        <f>F473+F477</f>
        <v>5</v>
      </c>
      <c r="G472" s="50"/>
    </row>
    <row r="473" spans="1:7" ht="25.5" outlineLevel="3" x14ac:dyDescent="0.25">
      <c r="A473" s="72" t="s">
        <v>171</v>
      </c>
      <c r="B473" s="73" t="s">
        <v>148</v>
      </c>
      <c r="C473" s="72"/>
      <c r="D473" s="74" t="s">
        <v>430</v>
      </c>
      <c r="E473" s="75">
        <f>E474</f>
        <v>50</v>
      </c>
      <c r="F473" s="75">
        <f t="shared" ref="F473:F475" si="69">F474</f>
        <v>0</v>
      </c>
      <c r="G473" s="50"/>
    </row>
    <row r="474" spans="1:7" ht="25.5" outlineLevel="4" x14ac:dyDescent="0.25">
      <c r="A474" s="72" t="s">
        <v>171</v>
      </c>
      <c r="B474" s="73" t="s">
        <v>172</v>
      </c>
      <c r="C474" s="72"/>
      <c r="D474" s="74" t="s">
        <v>454</v>
      </c>
      <c r="E474" s="75">
        <f>E475</f>
        <v>50</v>
      </c>
      <c r="F474" s="75">
        <f t="shared" si="69"/>
        <v>0</v>
      </c>
      <c r="G474" s="50"/>
    </row>
    <row r="475" spans="1:7" outlineLevel="5" x14ac:dyDescent="0.25">
      <c r="A475" s="72" t="s">
        <v>171</v>
      </c>
      <c r="B475" s="73" t="s">
        <v>173</v>
      </c>
      <c r="C475" s="72"/>
      <c r="D475" s="74" t="s">
        <v>455</v>
      </c>
      <c r="E475" s="75">
        <f>E476</f>
        <v>50</v>
      </c>
      <c r="F475" s="75">
        <f t="shared" si="69"/>
        <v>0</v>
      </c>
      <c r="G475" s="50"/>
    </row>
    <row r="476" spans="1:7" ht="25.5" outlineLevel="6" x14ac:dyDescent="0.25">
      <c r="A476" s="72" t="s">
        <v>171</v>
      </c>
      <c r="B476" s="73" t="s">
        <v>173</v>
      </c>
      <c r="C476" s="72" t="s">
        <v>39</v>
      </c>
      <c r="D476" s="74" t="s">
        <v>316</v>
      </c>
      <c r="E476" s="75">
        <f>'№ 5ведомственная'!F491</f>
        <v>50</v>
      </c>
      <c r="F476" s="75">
        <f>'№ 5ведомственная'!G491</f>
        <v>0</v>
      </c>
      <c r="G476" s="50"/>
    </row>
    <row r="477" spans="1:7" ht="25.5" outlineLevel="3" x14ac:dyDescent="0.25">
      <c r="A477" s="72" t="s">
        <v>171</v>
      </c>
      <c r="B477" s="73" t="s">
        <v>154</v>
      </c>
      <c r="C477" s="72"/>
      <c r="D477" s="74" t="s">
        <v>436</v>
      </c>
      <c r="E477" s="75">
        <f>E478</f>
        <v>50</v>
      </c>
      <c r="F477" s="75">
        <f t="shared" ref="F477:F479" si="70">F478</f>
        <v>5</v>
      </c>
      <c r="G477" s="50"/>
    </row>
    <row r="478" spans="1:7" ht="38.25" outlineLevel="4" x14ac:dyDescent="0.25">
      <c r="A478" s="72" t="s">
        <v>171</v>
      </c>
      <c r="B478" s="73" t="s">
        <v>155</v>
      </c>
      <c r="C478" s="72"/>
      <c r="D478" s="74" t="s">
        <v>437</v>
      </c>
      <c r="E478" s="75">
        <f>E479</f>
        <v>50</v>
      </c>
      <c r="F478" s="75">
        <f t="shared" si="70"/>
        <v>5</v>
      </c>
      <c r="G478" s="50"/>
    </row>
    <row r="479" spans="1:7" outlineLevel="5" x14ac:dyDescent="0.25">
      <c r="A479" s="72" t="s">
        <v>171</v>
      </c>
      <c r="B479" s="73" t="s">
        <v>174</v>
      </c>
      <c r="C479" s="72"/>
      <c r="D479" s="74" t="s">
        <v>456</v>
      </c>
      <c r="E479" s="75">
        <f>E480</f>
        <v>50</v>
      </c>
      <c r="F479" s="75">
        <f t="shared" si="70"/>
        <v>5</v>
      </c>
      <c r="G479" s="50"/>
    </row>
    <row r="480" spans="1:7" ht="25.5" outlineLevel="6" x14ac:dyDescent="0.25">
      <c r="A480" s="72" t="s">
        <v>171</v>
      </c>
      <c r="B480" s="73" t="s">
        <v>174</v>
      </c>
      <c r="C480" s="72" t="s">
        <v>39</v>
      </c>
      <c r="D480" s="74" t="s">
        <v>316</v>
      </c>
      <c r="E480" s="75">
        <f>'№ 5ведомственная'!F495</f>
        <v>50</v>
      </c>
      <c r="F480" s="75">
        <f>'№ 5ведомственная'!G495</f>
        <v>5</v>
      </c>
      <c r="G480" s="50"/>
    </row>
    <row r="481" spans="1:7" outlineLevel="1" x14ac:dyDescent="0.25">
      <c r="A481" s="72" t="s">
        <v>175</v>
      </c>
      <c r="B481" s="73"/>
      <c r="C481" s="72"/>
      <c r="D481" s="74" t="s">
        <v>279</v>
      </c>
      <c r="E481" s="75">
        <f>E482</f>
        <v>266.8</v>
      </c>
      <c r="F481" s="75">
        <f t="shared" ref="F481" si="71">F482</f>
        <v>192.39999999999998</v>
      </c>
      <c r="G481" s="50"/>
    </row>
    <row r="482" spans="1:7" ht="39" customHeight="1" outlineLevel="2" x14ac:dyDescent="0.25">
      <c r="A482" s="94" t="s">
        <v>175</v>
      </c>
      <c r="B482" s="95" t="s">
        <v>127</v>
      </c>
      <c r="C482" s="94"/>
      <c r="D482" s="74" t="s">
        <v>635</v>
      </c>
      <c r="E482" s="97">
        <f>E483</f>
        <v>266.8</v>
      </c>
      <c r="F482" s="97">
        <f>F483</f>
        <v>192.39999999999998</v>
      </c>
      <c r="G482" s="50"/>
    </row>
    <row r="483" spans="1:7" ht="18.75" customHeight="1" outlineLevel="3" x14ac:dyDescent="0.25">
      <c r="A483" s="72" t="s">
        <v>175</v>
      </c>
      <c r="B483" s="73" t="s">
        <v>193</v>
      </c>
      <c r="C483" s="72"/>
      <c r="D483" s="74" t="s">
        <v>658</v>
      </c>
      <c r="E483" s="75">
        <f>E484+E487+E492+E495+E498+E501</f>
        <v>266.8</v>
      </c>
      <c r="F483" s="75">
        <f>F484+F487+F492+F495+F498+F501</f>
        <v>192.39999999999998</v>
      </c>
      <c r="G483" s="50"/>
    </row>
    <row r="484" spans="1:7" ht="17.25" customHeight="1" outlineLevel="4" x14ac:dyDescent="0.25">
      <c r="A484" s="72" t="s">
        <v>175</v>
      </c>
      <c r="B484" s="73" t="s">
        <v>198</v>
      </c>
      <c r="C484" s="72"/>
      <c r="D484" s="74" t="s">
        <v>477</v>
      </c>
      <c r="E484" s="75">
        <f t="shared" ref="E484:F485" si="72">E485</f>
        <v>57</v>
      </c>
      <c r="F484" s="75">
        <f t="shared" si="72"/>
        <v>39</v>
      </c>
      <c r="G484" s="50"/>
    </row>
    <row r="485" spans="1:7" ht="38.25" outlineLevel="5" x14ac:dyDescent="0.25">
      <c r="A485" s="72" t="s">
        <v>175</v>
      </c>
      <c r="B485" s="73" t="s">
        <v>199</v>
      </c>
      <c r="C485" s="72"/>
      <c r="D485" s="74" t="s">
        <v>478</v>
      </c>
      <c r="E485" s="75">
        <f t="shared" si="72"/>
        <v>57</v>
      </c>
      <c r="F485" s="75">
        <f t="shared" si="72"/>
        <v>39</v>
      </c>
      <c r="G485" s="50"/>
    </row>
    <row r="486" spans="1:7" ht="25.5" outlineLevel="6" x14ac:dyDescent="0.25">
      <c r="A486" s="72" t="s">
        <v>175</v>
      </c>
      <c r="B486" s="73" t="s">
        <v>199</v>
      </c>
      <c r="C486" s="72" t="s">
        <v>7</v>
      </c>
      <c r="D486" s="74" t="s">
        <v>290</v>
      </c>
      <c r="E486" s="75">
        <f>'№ 5ведомственная'!F588</f>
        <v>57</v>
      </c>
      <c r="F486" s="75">
        <f>'№ 5ведомственная'!G588</f>
        <v>39</v>
      </c>
      <c r="G486" s="50"/>
    </row>
    <row r="487" spans="1:7" ht="25.5" outlineLevel="4" x14ac:dyDescent="0.25">
      <c r="A487" s="72" t="s">
        <v>175</v>
      </c>
      <c r="B487" s="73" t="s">
        <v>200</v>
      </c>
      <c r="C487" s="72"/>
      <c r="D487" s="74" t="s">
        <v>479</v>
      </c>
      <c r="E487" s="75">
        <f>E488+E490</f>
        <v>55</v>
      </c>
      <c r="F487" s="75">
        <f>F488+F490</f>
        <v>41.1</v>
      </c>
      <c r="G487" s="50"/>
    </row>
    <row r="488" spans="1:7" ht="38.25" outlineLevel="5" x14ac:dyDescent="0.25">
      <c r="A488" s="72" t="s">
        <v>175</v>
      </c>
      <c r="B488" s="73" t="s">
        <v>201</v>
      </c>
      <c r="C488" s="72"/>
      <c r="D488" s="74" t="s">
        <v>480</v>
      </c>
      <c r="E488" s="75">
        <f>E489</f>
        <v>51</v>
      </c>
      <c r="F488" s="75">
        <f>F489</f>
        <v>41.1</v>
      </c>
      <c r="G488" s="50"/>
    </row>
    <row r="489" spans="1:7" ht="25.5" outlineLevel="6" x14ac:dyDescent="0.25">
      <c r="A489" s="72" t="s">
        <v>175</v>
      </c>
      <c r="B489" s="73" t="s">
        <v>201</v>
      </c>
      <c r="C489" s="72" t="s">
        <v>7</v>
      </c>
      <c r="D489" s="74" t="s">
        <v>290</v>
      </c>
      <c r="E489" s="75">
        <f>'№ 5ведомственная'!F591</f>
        <v>51</v>
      </c>
      <c r="F489" s="75">
        <f>'№ 5ведомственная'!G591</f>
        <v>41.1</v>
      </c>
      <c r="G489" s="50"/>
    </row>
    <row r="490" spans="1:7" ht="25.5" outlineLevel="5" x14ac:dyDescent="0.25">
      <c r="A490" s="72" t="s">
        <v>175</v>
      </c>
      <c r="B490" s="73" t="s">
        <v>202</v>
      </c>
      <c r="C490" s="72"/>
      <c r="D490" s="74" t="s">
        <v>481</v>
      </c>
      <c r="E490" s="75">
        <f>E491</f>
        <v>4</v>
      </c>
      <c r="F490" s="75">
        <f>F491</f>
        <v>0</v>
      </c>
      <c r="G490" s="50"/>
    </row>
    <row r="491" spans="1:7" outlineLevel="6" x14ac:dyDescent="0.25">
      <c r="A491" s="72" t="s">
        <v>175</v>
      </c>
      <c r="B491" s="73" t="s">
        <v>202</v>
      </c>
      <c r="C491" s="72">
        <v>300</v>
      </c>
      <c r="D491" s="74" t="s">
        <v>301</v>
      </c>
      <c r="E491" s="75">
        <f>'№ 5ведомственная'!F593</f>
        <v>4</v>
      </c>
      <c r="F491" s="75">
        <f>'№ 5ведомственная'!G593</f>
        <v>0</v>
      </c>
      <c r="G491" s="50"/>
    </row>
    <row r="492" spans="1:7" ht="25.5" outlineLevel="4" x14ac:dyDescent="0.25">
      <c r="A492" s="72" t="s">
        <v>175</v>
      </c>
      <c r="B492" s="73" t="s">
        <v>203</v>
      </c>
      <c r="C492" s="72"/>
      <c r="D492" s="74" t="s">
        <v>482</v>
      </c>
      <c r="E492" s="75">
        <f t="shared" ref="E492:F493" si="73">E493</f>
        <v>22.8</v>
      </c>
      <c r="F492" s="75">
        <f t="shared" si="73"/>
        <v>22.8</v>
      </c>
      <c r="G492" s="50"/>
    </row>
    <row r="493" spans="1:7" ht="25.5" outlineLevel="5" x14ac:dyDescent="0.25">
      <c r="A493" s="72" t="s">
        <v>175</v>
      </c>
      <c r="B493" s="73" t="s">
        <v>204</v>
      </c>
      <c r="C493" s="72"/>
      <c r="D493" s="74" t="s">
        <v>483</v>
      </c>
      <c r="E493" s="75">
        <f t="shared" si="73"/>
        <v>22.8</v>
      </c>
      <c r="F493" s="75">
        <f t="shared" si="73"/>
        <v>22.8</v>
      </c>
      <c r="G493" s="50"/>
    </row>
    <row r="494" spans="1:7" ht="25.5" outlineLevel="6" x14ac:dyDescent="0.25">
      <c r="A494" s="72" t="s">
        <v>175</v>
      </c>
      <c r="B494" s="73" t="s">
        <v>204</v>
      </c>
      <c r="C494" s="72" t="s">
        <v>7</v>
      </c>
      <c r="D494" s="74" t="s">
        <v>290</v>
      </c>
      <c r="E494" s="75">
        <f>'№ 5ведомственная'!F596</f>
        <v>22.8</v>
      </c>
      <c r="F494" s="75">
        <f>'№ 5ведомственная'!G596</f>
        <v>22.8</v>
      </c>
      <c r="G494" s="50"/>
    </row>
    <row r="495" spans="1:7" ht="38.25" outlineLevel="4" x14ac:dyDescent="0.25">
      <c r="A495" s="72" t="s">
        <v>175</v>
      </c>
      <c r="B495" s="73" t="s">
        <v>205</v>
      </c>
      <c r="C495" s="72"/>
      <c r="D495" s="74" t="s">
        <v>484</v>
      </c>
      <c r="E495" s="75">
        <f t="shared" ref="E495:F496" si="74">E496</f>
        <v>22</v>
      </c>
      <c r="F495" s="75">
        <f t="shared" si="74"/>
        <v>15</v>
      </c>
      <c r="G495" s="50"/>
    </row>
    <row r="496" spans="1:7" ht="38.25" outlineLevel="5" x14ac:dyDescent="0.25">
      <c r="A496" s="72" t="s">
        <v>175</v>
      </c>
      <c r="B496" s="73" t="s">
        <v>206</v>
      </c>
      <c r="C496" s="72"/>
      <c r="D496" s="74" t="s">
        <v>485</v>
      </c>
      <c r="E496" s="75">
        <f t="shared" si="74"/>
        <v>22</v>
      </c>
      <c r="F496" s="75">
        <f t="shared" si="74"/>
        <v>15</v>
      </c>
      <c r="G496" s="50"/>
    </row>
    <row r="497" spans="1:7" ht="25.5" outlineLevel="6" x14ac:dyDescent="0.25">
      <c r="A497" s="72" t="s">
        <v>175</v>
      </c>
      <c r="B497" s="73" t="s">
        <v>206</v>
      </c>
      <c r="C497" s="72" t="s">
        <v>7</v>
      </c>
      <c r="D497" s="74" t="s">
        <v>290</v>
      </c>
      <c r="E497" s="75">
        <f>'№ 5ведомственная'!F599</f>
        <v>22</v>
      </c>
      <c r="F497" s="75">
        <f>'№ 5ведомственная'!G599</f>
        <v>15</v>
      </c>
      <c r="G497" s="50"/>
    </row>
    <row r="498" spans="1:7" ht="25.5" outlineLevel="4" x14ac:dyDescent="0.25">
      <c r="A498" s="72" t="s">
        <v>175</v>
      </c>
      <c r="B498" s="73" t="s">
        <v>207</v>
      </c>
      <c r="C498" s="72"/>
      <c r="D498" s="74" t="s">
        <v>486</v>
      </c>
      <c r="E498" s="75">
        <f t="shared" ref="E498:F499" si="75">E499</f>
        <v>80</v>
      </c>
      <c r="F498" s="75">
        <f t="shared" si="75"/>
        <v>52.5</v>
      </c>
      <c r="G498" s="50"/>
    </row>
    <row r="499" spans="1:7" ht="25.5" outlineLevel="5" x14ac:dyDescent="0.25">
      <c r="A499" s="72" t="s">
        <v>175</v>
      </c>
      <c r="B499" s="73" t="s">
        <v>208</v>
      </c>
      <c r="C499" s="72"/>
      <c r="D499" s="74" t="s">
        <v>487</v>
      </c>
      <c r="E499" s="75">
        <f t="shared" si="75"/>
        <v>80</v>
      </c>
      <c r="F499" s="75">
        <f t="shared" si="75"/>
        <v>52.5</v>
      </c>
      <c r="G499" s="50"/>
    </row>
    <row r="500" spans="1:7" ht="25.5" outlineLevel="6" x14ac:dyDescent="0.25">
      <c r="A500" s="72" t="s">
        <v>175</v>
      </c>
      <c r="B500" s="73" t="s">
        <v>208</v>
      </c>
      <c r="C500" s="72" t="s">
        <v>7</v>
      </c>
      <c r="D500" s="74" t="s">
        <v>290</v>
      </c>
      <c r="E500" s="75">
        <f>'№ 5ведомственная'!F602</f>
        <v>80</v>
      </c>
      <c r="F500" s="75">
        <f>'№ 5ведомственная'!G602</f>
        <v>52.5</v>
      </c>
      <c r="G500" s="50"/>
    </row>
    <row r="501" spans="1:7" ht="25.5" outlineLevel="4" x14ac:dyDescent="0.25">
      <c r="A501" s="72" t="s">
        <v>175</v>
      </c>
      <c r="B501" s="73" t="s">
        <v>209</v>
      </c>
      <c r="C501" s="72"/>
      <c r="D501" s="74" t="s">
        <v>488</v>
      </c>
      <c r="E501" s="75">
        <f t="shared" ref="E501:F502" si="76">E502</f>
        <v>30</v>
      </c>
      <c r="F501" s="75">
        <f t="shared" si="76"/>
        <v>22</v>
      </c>
      <c r="G501" s="50"/>
    </row>
    <row r="502" spans="1:7" ht="25.5" outlineLevel="5" x14ac:dyDescent="0.25">
      <c r="A502" s="72" t="s">
        <v>175</v>
      </c>
      <c r="B502" s="73" t="s">
        <v>210</v>
      </c>
      <c r="C502" s="72"/>
      <c r="D502" s="74" t="s">
        <v>489</v>
      </c>
      <c r="E502" s="75">
        <f t="shared" si="76"/>
        <v>30</v>
      </c>
      <c r="F502" s="75">
        <f t="shared" si="76"/>
        <v>22</v>
      </c>
      <c r="G502" s="50"/>
    </row>
    <row r="503" spans="1:7" ht="25.5" outlineLevel="6" x14ac:dyDescent="0.25">
      <c r="A503" s="72" t="s">
        <v>175</v>
      </c>
      <c r="B503" s="73" t="s">
        <v>210</v>
      </c>
      <c r="C503" s="72" t="s">
        <v>7</v>
      </c>
      <c r="D503" s="74" t="s">
        <v>290</v>
      </c>
      <c r="E503" s="75">
        <f>'№ 5ведомственная'!F605</f>
        <v>30</v>
      </c>
      <c r="F503" s="75">
        <f>'№ 5ведомственная'!G605</f>
        <v>22</v>
      </c>
      <c r="G503" s="50"/>
    </row>
    <row r="504" spans="1:7" outlineLevel="1" x14ac:dyDescent="0.25">
      <c r="A504" s="72" t="s">
        <v>179</v>
      </c>
      <c r="B504" s="73"/>
      <c r="C504" s="72"/>
      <c r="D504" s="74" t="s">
        <v>280</v>
      </c>
      <c r="E504" s="75">
        <f>E505+E527</f>
        <v>28285.7</v>
      </c>
      <c r="F504" s="75">
        <f>F505+F527</f>
        <v>27755.9</v>
      </c>
      <c r="G504" s="50"/>
    </row>
    <row r="505" spans="1:7" ht="38.25" outlineLevel="2" x14ac:dyDescent="0.25">
      <c r="A505" s="72" t="s">
        <v>179</v>
      </c>
      <c r="B505" s="73" t="s">
        <v>147</v>
      </c>
      <c r="C505" s="72"/>
      <c r="D505" s="74" t="s">
        <v>630</v>
      </c>
      <c r="E505" s="75">
        <f>E506+E519</f>
        <v>28265.7</v>
      </c>
      <c r="F505" s="75">
        <f>F506+F519</f>
        <v>27755.9</v>
      </c>
      <c r="G505" s="50"/>
    </row>
    <row r="506" spans="1:7" ht="25.5" outlineLevel="3" x14ac:dyDescent="0.25">
      <c r="A506" s="72" t="s">
        <v>179</v>
      </c>
      <c r="B506" s="73" t="s">
        <v>176</v>
      </c>
      <c r="C506" s="72"/>
      <c r="D506" s="74" t="s">
        <v>457</v>
      </c>
      <c r="E506" s="75">
        <f>E507+E514</f>
        <v>22523.7</v>
      </c>
      <c r="F506" s="75">
        <f>F507+F514</f>
        <v>21957.4</v>
      </c>
      <c r="G506" s="50"/>
    </row>
    <row r="507" spans="1:7" ht="25.5" outlineLevel="4" x14ac:dyDescent="0.25">
      <c r="A507" s="72" t="s">
        <v>179</v>
      </c>
      <c r="B507" s="73" t="s">
        <v>177</v>
      </c>
      <c r="C507" s="72"/>
      <c r="D507" s="74" t="s">
        <v>458</v>
      </c>
      <c r="E507" s="75">
        <f>E510+E508+E512</f>
        <v>20692.7</v>
      </c>
      <c r="F507" s="75">
        <f>F510+F508+F512</f>
        <v>20134</v>
      </c>
      <c r="G507" s="50"/>
    </row>
    <row r="508" spans="1:7" ht="38.25" outlineLevel="4" x14ac:dyDescent="0.25">
      <c r="A508" s="16" t="s">
        <v>179</v>
      </c>
      <c r="B508" s="16" t="s">
        <v>833</v>
      </c>
      <c r="C508" s="15"/>
      <c r="D508" s="17" t="s">
        <v>834</v>
      </c>
      <c r="E508" s="75">
        <f>E509</f>
        <v>10956.4</v>
      </c>
      <c r="F508" s="75">
        <f>F509</f>
        <v>10574.5</v>
      </c>
      <c r="G508" s="50"/>
    </row>
    <row r="509" spans="1:7" ht="25.5" outlineLevel="4" x14ac:dyDescent="0.25">
      <c r="A509" s="16" t="s">
        <v>179</v>
      </c>
      <c r="B509" s="16" t="s">
        <v>833</v>
      </c>
      <c r="C509" s="15">
        <v>200</v>
      </c>
      <c r="D509" s="17" t="s">
        <v>290</v>
      </c>
      <c r="E509" s="75">
        <f>'№ 5ведомственная'!F501</f>
        <v>10956.4</v>
      </c>
      <c r="F509" s="75">
        <f>'№ 5ведомственная'!G501</f>
        <v>10574.5</v>
      </c>
      <c r="G509" s="50"/>
    </row>
    <row r="510" spans="1:7" ht="38.25" outlineLevel="5" x14ac:dyDescent="0.25">
      <c r="A510" s="72" t="s">
        <v>179</v>
      </c>
      <c r="B510" s="95" t="s">
        <v>178</v>
      </c>
      <c r="C510" s="94"/>
      <c r="D510" s="96" t="s">
        <v>459</v>
      </c>
      <c r="E510" s="97">
        <f t="shared" ref="E510:F510" si="77">E511</f>
        <v>6265.3</v>
      </c>
      <c r="F510" s="97">
        <f t="shared" si="77"/>
        <v>6167.5</v>
      </c>
      <c r="G510" s="50"/>
    </row>
    <row r="511" spans="1:7" ht="25.5" outlineLevel="6" x14ac:dyDescent="0.25">
      <c r="A511" s="72" t="s">
        <v>179</v>
      </c>
      <c r="B511" s="73" t="s">
        <v>178</v>
      </c>
      <c r="C511" s="72" t="s">
        <v>39</v>
      </c>
      <c r="D511" s="74" t="s">
        <v>316</v>
      </c>
      <c r="E511" s="75">
        <f>'№ 5ведомственная'!F503</f>
        <v>6265.3</v>
      </c>
      <c r="F511" s="75">
        <f>'№ 5ведомственная'!G503</f>
        <v>6167.5</v>
      </c>
      <c r="G511" s="50"/>
    </row>
    <row r="512" spans="1:7" ht="25.5" outlineLevel="6" x14ac:dyDescent="0.25">
      <c r="A512" s="16" t="s">
        <v>179</v>
      </c>
      <c r="B512" s="16" t="s">
        <v>835</v>
      </c>
      <c r="C512" s="15"/>
      <c r="D512" s="17" t="s">
        <v>526</v>
      </c>
      <c r="E512" s="75">
        <f>E513</f>
        <v>3471</v>
      </c>
      <c r="F512" s="75">
        <f>F513</f>
        <v>3392</v>
      </c>
      <c r="G512" s="50"/>
    </row>
    <row r="513" spans="1:7" ht="25.5" outlineLevel="6" x14ac:dyDescent="0.25">
      <c r="A513" s="16" t="s">
        <v>179</v>
      </c>
      <c r="B513" s="16" t="s">
        <v>835</v>
      </c>
      <c r="C513" s="15">
        <v>200</v>
      </c>
      <c r="D513" s="17" t="s">
        <v>290</v>
      </c>
      <c r="E513" s="75">
        <f>'№ 5ведомственная'!F505</f>
        <v>3471</v>
      </c>
      <c r="F513" s="75">
        <f>'№ 5ведомственная'!G505</f>
        <v>3392</v>
      </c>
      <c r="G513" s="50"/>
    </row>
    <row r="514" spans="1:7" outlineLevel="6" x14ac:dyDescent="0.25">
      <c r="A514" s="72" t="s">
        <v>179</v>
      </c>
      <c r="B514" s="73" t="s">
        <v>549</v>
      </c>
      <c r="C514" s="73"/>
      <c r="D514" s="74" t="s">
        <v>550</v>
      </c>
      <c r="E514" s="99">
        <f>E515+E517</f>
        <v>1831</v>
      </c>
      <c r="F514" s="99">
        <f>F515+F517</f>
        <v>1823.4</v>
      </c>
      <c r="G514" s="50"/>
    </row>
    <row r="515" spans="1:7" ht="38.25" outlineLevel="6" x14ac:dyDescent="0.25">
      <c r="A515" s="72" t="s">
        <v>179</v>
      </c>
      <c r="B515" s="73" t="s">
        <v>548</v>
      </c>
      <c r="C515" s="73"/>
      <c r="D515" s="74" t="s">
        <v>551</v>
      </c>
      <c r="E515" s="99">
        <f>E516</f>
        <v>1383.6</v>
      </c>
      <c r="F515" s="99">
        <f>F516</f>
        <v>1376</v>
      </c>
      <c r="G515" s="50"/>
    </row>
    <row r="516" spans="1:7" ht="25.5" outlineLevel="6" x14ac:dyDescent="0.25">
      <c r="A516" s="72" t="s">
        <v>179</v>
      </c>
      <c r="B516" s="73" t="s">
        <v>548</v>
      </c>
      <c r="C516" s="73" t="s">
        <v>39</v>
      </c>
      <c r="D516" s="74" t="s">
        <v>316</v>
      </c>
      <c r="E516" s="99">
        <f>'№ 5ведомственная'!F510</f>
        <v>1383.6</v>
      </c>
      <c r="F516" s="99">
        <f>'№ 5ведомственная'!G510</f>
        <v>1376</v>
      </c>
      <c r="G516" s="50"/>
    </row>
    <row r="517" spans="1:7" outlineLevel="6" x14ac:dyDescent="0.25">
      <c r="A517" s="72" t="s">
        <v>179</v>
      </c>
      <c r="B517" s="73" t="s">
        <v>565</v>
      </c>
      <c r="C517" s="73"/>
      <c r="D517" s="105" t="s">
        <v>566</v>
      </c>
      <c r="E517" s="99">
        <f>E518</f>
        <v>447.4</v>
      </c>
      <c r="F517" s="99">
        <f>F518</f>
        <v>447.4</v>
      </c>
      <c r="G517" s="50"/>
    </row>
    <row r="518" spans="1:7" ht="25.5" outlineLevel="6" x14ac:dyDescent="0.25">
      <c r="A518" s="72" t="s">
        <v>179</v>
      </c>
      <c r="B518" s="73" t="s">
        <v>565</v>
      </c>
      <c r="C518" s="73" t="s">
        <v>39</v>
      </c>
      <c r="D518" s="105" t="s">
        <v>316</v>
      </c>
      <c r="E518" s="99">
        <f>'№ 5ведомственная'!F508</f>
        <v>447.4</v>
      </c>
      <c r="F518" s="99">
        <f>'№ 5ведомственная'!G508</f>
        <v>447.4</v>
      </c>
      <c r="G518" s="50"/>
    </row>
    <row r="519" spans="1:7" ht="38.25" outlineLevel="3" x14ac:dyDescent="0.25">
      <c r="A519" s="82" t="s">
        <v>179</v>
      </c>
      <c r="B519" s="83" t="s">
        <v>180</v>
      </c>
      <c r="C519" s="82"/>
      <c r="D519" s="84" t="s">
        <v>460</v>
      </c>
      <c r="E519" s="85">
        <f>E520</f>
        <v>5742</v>
      </c>
      <c r="F519" s="85">
        <f t="shared" ref="F519" si="78">F520</f>
        <v>5798.5</v>
      </c>
      <c r="G519" s="50"/>
    </row>
    <row r="520" spans="1:7" ht="25.5" outlineLevel="4" x14ac:dyDescent="0.25">
      <c r="A520" s="86" t="s">
        <v>179</v>
      </c>
      <c r="B520" s="87" t="s">
        <v>181</v>
      </c>
      <c r="C520" s="86"/>
      <c r="D520" s="98" t="s">
        <v>461</v>
      </c>
      <c r="E520" s="99">
        <f>E521</f>
        <v>5742</v>
      </c>
      <c r="F520" s="99">
        <f>F521+F525</f>
        <v>5798.5</v>
      </c>
      <c r="G520" s="50"/>
    </row>
    <row r="521" spans="1:7" ht="25.5" outlineLevel="5" x14ac:dyDescent="0.25">
      <c r="A521" s="72" t="s">
        <v>179</v>
      </c>
      <c r="B521" s="73" t="s">
        <v>183</v>
      </c>
      <c r="C521" s="72"/>
      <c r="D521" s="74" t="s">
        <v>463</v>
      </c>
      <c r="E521" s="75">
        <f>E522+E523+E524</f>
        <v>5742</v>
      </c>
      <c r="F521" s="75">
        <f>F522+F523+F524</f>
        <v>5693.8</v>
      </c>
      <c r="G521" s="50"/>
    </row>
    <row r="522" spans="1:7" ht="51" outlineLevel="6" x14ac:dyDescent="0.25">
      <c r="A522" s="72" t="s">
        <v>179</v>
      </c>
      <c r="B522" s="73" t="s">
        <v>183</v>
      </c>
      <c r="C522" s="72" t="s">
        <v>6</v>
      </c>
      <c r="D522" s="74" t="s">
        <v>289</v>
      </c>
      <c r="E522" s="75">
        <f>'№ 5ведомственная'!F514</f>
        <v>5669</v>
      </c>
      <c r="F522" s="75">
        <f>'№ 5ведомственная'!G514</f>
        <v>5620.8</v>
      </c>
      <c r="G522" s="50"/>
    </row>
    <row r="523" spans="1:7" ht="25.5" outlineLevel="6" x14ac:dyDescent="0.25">
      <c r="A523" s="82" t="s">
        <v>179</v>
      </c>
      <c r="B523" s="83" t="s">
        <v>183</v>
      </c>
      <c r="C523" s="82" t="s">
        <v>7</v>
      </c>
      <c r="D523" s="84" t="s">
        <v>290</v>
      </c>
      <c r="E523" s="85">
        <f>'№ 5ведомственная'!F515</f>
        <v>72.900000000000006</v>
      </c>
      <c r="F523" s="85">
        <f>'№ 5ведомственная'!G515</f>
        <v>72.900000000000006</v>
      </c>
      <c r="G523" s="50"/>
    </row>
    <row r="524" spans="1:7" outlineLevel="6" x14ac:dyDescent="0.25">
      <c r="A524" s="16" t="s">
        <v>179</v>
      </c>
      <c r="B524" s="16" t="s">
        <v>183</v>
      </c>
      <c r="C524" s="15">
        <v>800</v>
      </c>
      <c r="D524" s="17" t="s">
        <v>748</v>
      </c>
      <c r="E524" s="147">
        <f>'№ 5ведомственная'!F516</f>
        <v>0.1</v>
      </c>
      <c r="F524" s="148">
        <f>'№ 5ведомственная'!G516</f>
        <v>0.1</v>
      </c>
      <c r="G524" s="50"/>
    </row>
    <row r="525" spans="1:7" ht="55.5" customHeight="1" outlineLevel="6" x14ac:dyDescent="0.25">
      <c r="A525" s="16" t="s">
        <v>179</v>
      </c>
      <c r="B525" s="16" t="s">
        <v>733</v>
      </c>
      <c r="C525" s="15"/>
      <c r="D525" s="17" t="s">
        <v>836</v>
      </c>
      <c r="E525" s="147">
        <f>E526</f>
        <v>0</v>
      </c>
      <c r="F525" s="148">
        <f>F526</f>
        <v>104.7</v>
      </c>
      <c r="G525" s="50"/>
    </row>
    <row r="526" spans="1:7" ht="51" outlineLevel="6" x14ac:dyDescent="0.25">
      <c r="A526" s="16" t="s">
        <v>179</v>
      </c>
      <c r="B526" s="16" t="s">
        <v>733</v>
      </c>
      <c r="C526" s="15">
        <v>100</v>
      </c>
      <c r="D526" s="74" t="s">
        <v>289</v>
      </c>
      <c r="E526" s="147">
        <v>0</v>
      </c>
      <c r="F526" s="148">
        <v>104.7</v>
      </c>
      <c r="G526" s="50"/>
    </row>
    <row r="527" spans="1:7" ht="38.25" outlineLevel="6" x14ac:dyDescent="0.25">
      <c r="A527" s="72" t="s">
        <v>179</v>
      </c>
      <c r="B527" s="73" t="s">
        <v>135</v>
      </c>
      <c r="C527" s="72"/>
      <c r="D527" s="74" t="s">
        <v>633</v>
      </c>
      <c r="E527" s="147">
        <f>E528</f>
        <v>20</v>
      </c>
      <c r="F527" s="99">
        <f t="shared" ref="F527" si="79">F528</f>
        <v>0</v>
      </c>
      <c r="G527" s="50"/>
    </row>
    <row r="528" spans="1:7" ht="25.5" outlineLevel="6" x14ac:dyDescent="0.25">
      <c r="A528" s="72" t="s">
        <v>179</v>
      </c>
      <c r="B528" s="73" t="s">
        <v>144</v>
      </c>
      <c r="C528" s="72"/>
      <c r="D528" s="105" t="s">
        <v>427</v>
      </c>
      <c r="E528" s="99">
        <f>E529</f>
        <v>20</v>
      </c>
      <c r="F528" s="99">
        <f t="shared" ref="F528" si="80">F529</f>
        <v>0</v>
      </c>
      <c r="G528" s="50"/>
    </row>
    <row r="529" spans="1:7" ht="38.25" outlineLevel="6" x14ac:dyDescent="0.25">
      <c r="A529" s="72" t="s">
        <v>179</v>
      </c>
      <c r="B529" s="73" t="s">
        <v>191</v>
      </c>
      <c r="C529" s="72"/>
      <c r="D529" s="105" t="s">
        <v>618</v>
      </c>
      <c r="E529" s="99">
        <f>E530</f>
        <v>20</v>
      </c>
      <c r="F529" s="99">
        <f t="shared" ref="F529" si="81">F530</f>
        <v>0</v>
      </c>
      <c r="G529" s="50"/>
    </row>
    <row r="530" spans="1:7" ht="25.5" outlineLevel="6" x14ac:dyDescent="0.25">
      <c r="A530" s="72" t="s">
        <v>179</v>
      </c>
      <c r="B530" s="73" t="s">
        <v>192</v>
      </c>
      <c r="C530" s="72"/>
      <c r="D530" s="105" t="s">
        <v>619</v>
      </c>
      <c r="E530" s="99">
        <f>E531</f>
        <v>20</v>
      </c>
      <c r="F530" s="99">
        <f t="shared" ref="F530" si="82">F531</f>
        <v>0</v>
      </c>
      <c r="G530" s="50"/>
    </row>
    <row r="531" spans="1:7" ht="25.5" outlineLevel="6" x14ac:dyDescent="0.25">
      <c r="A531" s="73" t="s">
        <v>175</v>
      </c>
      <c r="B531" s="73" t="s">
        <v>192</v>
      </c>
      <c r="C531" s="72" t="s">
        <v>39</v>
      </c>
      <c r="D531" s="105" t="s">
        <v>316</v>
      </c>
      <c r="E531" s="99">
        <f>'№ 5ведомственная'!F523</f>
        <v>20</v>
      </c>
      <c r="F531" s="99">
        <f>'№ 5ведомственная'!G523</f>
        <v>0</v>
      </c>
      <c r="G531" s="50"/>
    </row>
    <row r="532" spans="1:7" s="26" customFormat="1" x14ac:dyDescent="0.25">
      <c r="A532" s="106" t="s">
        <v>120</v>
      </c>
      <c r="B532" s="106"/>
      <c r="C532" s="107"/>
      <c r="D532" s="108" t="s">
        <v>239</v>
      </c>
      <c r="E532" s="109">
        <f>E533+E573</f>
        <v>74453.099999999991</v>
      </c>
      <c r="F532" s="109">
        <f>F533+F573</f>
        <v>74057.799999999988</v>
      </c>
      <c r="G532" s="55"/>
    </row>
    <row r="533" spans="1:7" outlineLevel="1" x14ac:dyDescent="0.25">
      <c r="A533" s="94" t="s">
        <v>121</v>
      </c>
      <c r="B533" s="95"/>
      <c r="C533" s="94"/>
      <c r="D533" s="96" t="s">
        <v>266</v>
      </c>
      <c r="E533" s="97">
        <f>E534</f>
        <v>70590.7</v>
      </c>
      <c r="F533" s="97">
        <f>F534</f>
        <v>70138.099999999991</v>
      </c>
      <c r="G533" s="50"/>
    </row>
    <row r="534" spans="1:7" ht="38.25" outlineLevel="2" x14ac:dyDescent="0.25">
      <c r="A534" s="72" t="s">
        <v>121</v>
      </c>
      <c r="B534" s="73" t="s">
        <v>194</v>
      </c>
      <c r="C534" s="72"/>
      <c r="D534" s="74" t="s">
        <v>628</v>
      </c>
      <c r="E534" s="75">
        <f t="shared" ref="E534:F534" si="83">E535</f>
        <v>70590.7</v>
      </c>
      <c r="F534" s="75">
        <f t="shared" si="83"/>
        <v>70138.099999999991</v>
      </c>
      <c r="G534" s="50"/>
    </row>
    <row r="535" spans="1:7" ht="25.5" outlineLevel="3" x14ac:dyDescent="0.25">
      <c r="A535" s="72" t="s">
        <v>121</v>
      </c>
      <c r="B535" s="73" t="s">
        <v>211</v>
      </c>
      <c r="C535" s="72"/>
      <c r="D535" s="74" t="s">
        <v>490</v>
      </c>
      <c r="E535" s="75">
        <f>E536+E549+E564</f>
        <v>70590.7</v>
      </c>
      <c r="F535" s="75">
        <f>F536+F549+F564</f>
        <v>70138.099999999991</v>
      </c>
      <c r="G535" s="50"/>
    </row>
    <row r="536" spans="1:7" outlineLevel="4" x14ac:dyDescent="0.25">
      <c r="A536" s="72" t="s">
        <v>121</v>
      </c>
      <c r="B536" s="73" t="s">
        <v>212</v>
      </c>
      <c r="C536" s="72"/>
      <c r="D536" s="74" t="s">
        <v>491</v>
      </c>
      <c r="E536" s="75">
        <f>E541+E539+E547+E545+E537</f>
        <v>25669.599999999999</v>
      </c>
      <c r="F536" s="75">
        <f>F541+F539+F547+F545+F537</f>
        <v>25293.8</v>
      </c>
      <c r="G536" s="50"/>
    </row>
    <row r="537" spans="1:7" ht="38.25" outlineLevel="4" x14ac:dyDescent="0.25">
      <c r="A537" s="72" t="s">
        <v>121</v>
      </c>
      <c r="B537" s="16" t="s">
        <v>556</v>
      </c>
      <c r="C537" s="16"/>
      <c r="D537" s="17" t="s">
        <v>568</v>
      </c>
      <c r="E537" s="75">
        <f>E538</f>
        <v>12157.9</v>
      </c>
      <c r="F537" s="75">
        <f t="shared" ref="F537" si="84">F538</f>
        <v>12157.9</v>
      </c>
      <c r="G537" s="50"/>
    </row>
    <row r="538" spans="1:7" ht="51" outlineLevel="4" x14ac:dyDescent="0.25">
      <c r="A538" s="72" t="s">
        <v>121</v>
      </c>
      <c r="B538" s="16" t="s">
        <v>556</v>
      </c>
      <c r="C538" s="16" t="s">
        <v>6</v>
      </c>
      <c r="D538" s="17" t="s">
        <v>289</v>
      </c>
      <c r="E538" s="75">
        <f>'№ 5ведомственная'!F612</f>
        <v>12157.9</v>
      </c>
      <c r="F538" s="75">
        <f>'№ 5ведомственная'!G612</f>
        <v>12157.9</v>
      </c>
      <c r="G538" s="50"/>
    </row>
    <row r="539" spans="1:7" ht="25.5" outlineLevel="4" x14ac:dyDescent="0.25">
      <c r="A539" s="72" t="s">
        <v>121</v>
      </c>
      <c r="B539" s="16" t="s">
        <v>687</v>
      </c>
      <c r="C539" s="16"/>
      <c r="D539" s="17" t="s">
        <v>686</v>
      </c>
      <c r="E539" s="75">
        <f>E540</f>
        <v>250</v>
      </c>
      <c r="F539" s="75">
        <f>F540</f>
        <v>250</v>
      </c>
      <c r="G539" s="50"/>
    </row>
    <row r="540" spans="1:7" ht="25.5" outlineLevel="4" x14ac:dyDescent="0.25">
      <c r="A540" s="72" t="s">
        <v>121</v>
      </c>
      <c r="B540" s="16" t="s">
        <v>687</v>
      </c>
      <c r="C540" s="15" t="s">
        <v>7</v>
      </c>
      <c r="D540" s="17" t="s">
        <v>290</v>
      </c>
      <c r="E540" s="75">
        <f>'№ 5ведомственная'!F614</f>
        <v>250</v>
      </c>
      <c r="F540" s="75">
        <f>'№ 5ведомственная'!G614</f>
        <v>250</v>
      </c>
      <c r="G540" s="50"/>
    </row>
    <row r="541" spans="1:7" outlineLevel="5" x14ac:dyDescent="0.25">
      <c r="A541" s="72" t="s">
        <v>121</v>
      </c>
      <c r="B541" s="73" t="s">
        <v>213</v>
      </c>
      <c r="C541" s="72"/>
      <c r="D541" s="74" t="s">
        <v>492</v>
      </c>
      <c r="E541" s="75">
        <f>E542+E543+E544</f>
        <v>13048.8</v>
      </c>
      <c r="F541" s="75">
        <f>F542+F543+F544</f>
        <v>12673</v>
      </c>
      <c r="G541" s="50"/>
    </row>
    <row r="542" spans="1:7" ht="51" outlineLevel="6" x14ac:dyDescent="0.25">
      <c r="A542" s="72" t="s">
        <v>121</v>
      </c>
      <c r="B542" s="73" t="s">
        <v>213</v>
      </c>
      <c r="C542" s="72" t="s">
        <v>6</v>
      </c>
      <c r="D542" s="74" t="s">
        <v>289</v>
      </c>
      <c r="E542" s="75">
        <f>'№ 5ведомственная'!F616</f>
        <v>5789.4</v>
      </c>
      <c r="F542" s="75">
        <f>'№ 5ведомственная'!G616</f>
        <v>5575.2</v>
      </c>
      <c r="G542" s="50"/>
    </row>
    <row r="543" spans="1:7" ht="25.5" outlineLevel="6" x14ac:dyDescent="0.25">
      <c r="A543" s="72" t="s">
        <v>121</v>
      </c>
      <c r="B543" s="73" t="s">
        <v>213</v>
      </c>
      <c r="C543" s="72" t="s">
        <v>7</v>
      </c>
      <c r="D543" s="74" t="s">
        <v>290</v>
      </c>
      <c r="E543" s="75">
        <f>'№ 5ведомственная'!F617</f>
        <v>7224.2</v>
      </c>
      <c r="F543" s="75">
        <f>'№ 5ведомственная'!G617</f>
        <v>7063.6</v>
      </c>
      <c r="G543" s="50"/>
    </row>
    <row r="544" spans="1:7" outlineLevel="6" x14ac:dyDescent="0.25">
      <c r="A544" s="72" t="s">
        <v>121</v>
      </c>
      <c r="B544" s="73" t="s">
        <v>213</v>
      </c>
      <c r="C544" s="72" t="s">
        <v>8</v>
      </c>
      <c r="D544" s="74" t="s">
        <v>291</v>
      </c>
      <c r="E544" s="75">
        <f>'№ 5ведомственная'!F618</f>
        <v>35.200000000000003</v>
      </c>
      <c r="F544" s="75">
        <f>'№ 5ведомственная'!G618</f>
        <v>34.200000000000003</v>
      </c>
      <c r="G544" s="50"/>
    </row>
    <row r="545" spans="1:7" ht="51" outlineLevel="6" x14ac:dyDescent="0.25">
      <c r="A545" s="73" t="s">
        <v>121</v>
      </c>
      <c r="B545" s="73" t="s">
        <v>894</v>
      </c>
      <c r="C545" s="72"/>
      <c r="D545" s="74" t="s">
        <v>667</v>
      </c>
      <c r="E545" s="75">
        <f>E546</f>
        <v>90</v>
      </c>
      <c r="F545" s="75">
        <f t="shared" ref="F545" si="85">F546</f>
        <v>90</v>
      </c>
      <c r="G545" s="50"/>
    </row>
    <row r="546" spans="1:7" ht="25.5" outlineLevel="6" x14ac:dyDescent="0.25">
      <c r="A546" s="73" t="s">
        <v>121</v>
      </c>
      <c r="B546" s="73" t="s">
        <v>894</v>
      </c>
      <c r="C546" s="72" t="s">
        <v>7</v>
      </c>
      <c r="D546" s="74" t="s">
        <v>290</v>
      </c>
      <c r="E546" s="75">
        <f>'№ 5ведомственная'!F620</f>
        <v>90</v>
      </c>
      <c r="F546" s="75">
        <f>'№ 5ведомственная'!G620</f>
        <v>90</v>
      </c>
      <c r="G546" s="50"/>
    </row>
    <row r="547" spans="1:7" ht="38.25" outlineLevel="6" x14ac:dyDescent="0.25">
      <c r="A547" s="73" t="s">
        <v>121</v>
      </c>
      <c r="B547" s="73" t="s">
        <v>560</v>
      </c>
      <c r="C547" s="72"/>
      <c r="D547" s="74" t="s">
        <v>559</v>
      </c>
      <c r="E547" s="75">
        <f>E548</f>
        <v>122.9</v>
      </c>
      <c r="F547" s="75">
        <f>F548</f>
        <v>122.9</v>
      </c>
      <c r="G547" s="50"/>
    </row>
    <row r="548" spans="1:7" ht="51" outlineLevel="6" x14ac:dyDescent="0.25">
      <c r="A548" s="73" t="s">
        <v>121</v>
      </c>
      <c r="B548" s="73" t="s">
        <v>560</v>
      </c>
      <c r="C548" s="72" t="s">
        <v>6</v>
      </c>
      <c r="D548" s="74" t="s">
        <v>289</v>
      </c>
      <c r="E548" s="75">
        <f>'№ 5ведомственная'!F622</f>
        <v>122.9</v>
      </c>
      <c r="F548" s="75">
        <f>'№ 5ведомственная'!G622</f>
        <v>122.9</v>
      </c>
      <c r="G548" s="50"/>
    </row>
    <row r="549" spans="1:7" ht="25.5" outlineLevel="4" x14ac:dyDescent="0.25">
      <c r="A549" s="72" t="s">
        <v>121</v>
      </c>
      <c r="B549" s="73" t="s">
        <v>214</v>
      </c>
      <c r="C549" s="72"/>
      <c r="D549" s="74" t="s">
        <v>673</v>
      </c>
      <c r="E549" s="75">
        <f>E550+E552+E562+E560+E554+E556+E558</f>
        <v>44420.9</v>
      </c>
      <c r="F549" s="75">
        <f>F550+F552+F562+F560+F554+F556+F558</f>
        <v>43364.1</v>
      </c>
      <c r="G549" s="50"/>
    </row>
    <row r="550" spans="1:7" ht="57" customHeight="1" outlineLevel="4" x14ac:dyDescent="0.25">
      <c r="A550" s="72" t="s">
        <v>121</v>
      </c>
      <c r="B550" s="73" t="s">
        <v>557</v>
      </c>
      <c r="C550" s="73"/>
      <c r="D550" s="74" t="s">
        <v>568</v>
      </c>
      <c r="E550" s="75">
        <f>E551</f>
        <v>16288.9</v>
      </c>
      <c r="F550" s="75">
        <f>F551</f>
        <v>16288.9</v>
      </c>
      <c r="G550" s="50"/>
    </row>
    <row r="551" spans="1:7" ht="25.5" outlineLevel="4" x14ac:dyDescent="0.25">
      <c r="A551" s="72" t="s">
        <v>121</v>
      </c>
      <c r="B551" s="73" t="s">
        <v>557</v>
      </c>
      <c r="C551" s="73" t="s">
        <v>39</v>
      </c>
      <c r="D551" s="74" t="s">
        <v>316</v>
      </c>
      <c r="E551" s="75">
        <f>'№ 5ведомственная'!F625</f>
        <v>16288.9</v>
      </c>
      <c r="F551" s="75">
        <f>'№ 5ведомственная'!G625</f>
        <v>16288.9</v>
      </c>
      <c r="G551" s="50"/>
    </row>
    <row r="552" spans="1:7" ht="25.5" outlineLevel="5" x14ac:dyDescent="0.25">
      <c r="A552" s="72" t="s">
        <v>121</v>
      </c>
      <c r="B552" s="73" t="s">
        <v>215</v>
      </c>
      <c r="C552" s="72"/>
      <c r="D552" s="74" t="s">
        <v>494</v>
      </c>
      <c r="E552" s="75">
        <f>E553</f>
        <v>23729.4</v>
      </c>
      <c r="F552" s="75">
        <f>F553</f>
        <v>22672.6</v>
      </c>
      <c r="G552" s="50"/>
    </row>
    <row r="553" spans="1:7" ht="25.5" outlineLevel="6" x14ac:dyDescent="0.25">
      <c r="A553" s="72" t="s">
        <v>121</v>
      </c>
      <c r="B553" s="73" t="s">
        <v>215</v>
      </c>
      <c r="C553" s="72" t="s">
        <v>39</v>
      </c>
      <c r="D553" s="74" t="s">
        <v>316</v>
      </c>
      <c r="E553" s="75">
        <f>'№ 5ведомственная'!F627</f>
        <v>23729.4</v>
      </c>
      <c r="F553" s="75">
        <f>'№ 5ведомственная'!G627</f>
        <v>22672.6</v>
      </c>
      <c r="G553" s="50"/>
    </row>
    <row r="554" spans="1:7" ht="25.5" outlineLevel="6" x14ac:dyDescent="0.25">
      <c r="A554" s="16" t="s">
        <v>121</v>
      </c>
      <c r="B554" s="16" t="s">
        <v>842</v>
      </c>
      <c r="C554" s="15"/>
      <c r="D554" s="17" t="s">
        <v>843</v>
      </c>
      <c r="E554" s="75">
        <f>E555</f>
        <v>1975.7</v>
      </c>
      <c r="F554" s="75">
        <f>F555</f>
        <v>1975.7</v>
      </c>
      <c r="G554" s="50"/>
    </row>
    <row r="555" spans="1:7" ht="25.5" outlineLevel="6" x14ac:dyDescent="0.25">
      <c r="A555" s="16" t="s">
        <v>121</v>
      </c>
      <c r="B555" s="16" t="s">
        <v>842</v>
      </c>
      <c r="C555" s="15">
        <v>600</v>
      </c>
      <c r="D555" s="17" t="s">
        <v>537</v>
      </c>
      <c r="E555" s="75">
        <f>'№ 5ведомственная'!F629</f>
        <v>1975.7</v>
      </c>
      <c r="F555" s="75">
        <f>'№ 5ведомственная'!G629</f>
        <v>1975.7</v>
      </c>
      <c r="G555" s="50"/>
    </row>
    <row r="556" spans="1:7" outlineLevel="6" x14ac:dyDescent="0.25">
      <c r="A556" s="16" t="s">
        <v>121</v>
      </c>
      <c r="B556" s="16" t="s">
        <v>845</v>
      </c>
      <c r="C556" s="15"/>
      <c r="D556" s="17" t="s">
        <v>844</v>
      </c>
      <c r="E556" s="75">
        <f>E557</f>
        <v>1016.3</v>
      </c>
      <c r="F556" s="75">
        <f>F557</f>
        <v>1016.3</v>
      </c>
      <c r="G556" s="50"/>
    </row>
    <row r="557" spans="1:7" ht="25.5" outlineLevel="6" x14ac:dyDescent="0.25">
      <c r="A557" s="16" t="s">
        <v>121</v>
      </c>
      <c r="B557" s="16" t="s">
        <v>845</v>
      </c>
      <c r="C557" s="15">
        <v>600</v>
      </c>
      <c r="D557" s="17" t="s">
        <v>537</v>
      </c>
      <c r="E557" s="75">
        <f>'№ 5ведомственная'!F631</f>
        <v>1016.3</v>
      </c>
      <c r="F557" s="75">
        <f>'№ 5ведомственная'!G631</f>
        <v>1016.3</v>
      </c>
      <c r="G557" s="50"/>
    </row>
    <row r="558" spans="1:7" outlineLevel="6" x14ac:dyDescent="0.25">
      <c r="A558" s="16" t="s">
        <v>121</v>
      </c>
      <c r="B558" s="16" t="s">
        <v>846</v>
      </c>
      <c r="C558" s="15"/>
      <c r="D558" s="17" t="s">
        <v>847</v>
      </c>
      <c r="E558" s="75">
        <f>E559</f>
        <v>456</v>
      </c>
      <c r="F558" s="75">
        <f>F559</f>
        <v>456</v>
      </c>
      <c r="G558" s="50"/>
    </row>
    <row r="559" spans="1:7" ht="25.5" outlineLevel="6" x14ac:dyDescent="0.25">
      <c r="A559" s="16" t="s">
        <v>121</v>
      </c>
      <c r="B559" s="16" t="s">
        <v>846</v>
      </c>
      <c r="C559" s="15">
        <v>600</v>
      </c>
      <c r="D559" s="17" t="s">
        <v>316</v>
      </c>
      <c r="E559" s="75">
        <f>'№ 5ведомственная'!F633</f>
        <v>456</v>
      </c>
      <c r="F559" s="75">
        <f>'№ 5ведомственная'!G633</f>
        <v>456</v>
      </c>
      <c r="G559" s="50"/>
    </row>
    <row r="560" spans="1:7" ht="38.25" outlineLevel="6" x14ac:dyDescent="0.25">
      <c r="A560" s="73" t="s">
        <v>121</v>
      </c>
      <c r="B560" s="73" t="s">
        <v>666</v>
      </c>
      <c r="C560" s="72"/>
      <c r="D560" s="74" t="s">
        <v>688</v>
      </c>
      <c r="E560" s="75">
        <f>E561</f>
        <v>789.9</v>
      </c>
      <c r="F560" s="75">
        <f t="shared" ref="F560" si="86">F561</f>
        <v>789.9</v>
      </c>
      <c r="G560" s="50"/>
    </row>
    <row r="561" spans="1:7" ht="25.5" outlineLevel="6" x14ac:dyDescent="0.25">
      <c r="A561" s="73" t="s">
        <v>121</v>
      </c>
      <c r="B561" s="73" t="s">
        <v>666</v>
      </c>
      <c r="C561" s="72" t="s">
        <v>39</v>
      </c>
      <c r="D561" s="74" t="s">
        <v>316</v>
      </c>
      <c r="E561" s="75">
        <f>'№ 5ведомственная'!F635</f>
        <v>789.9</v>
      </c>
      <c r="F561" s="75">
        <f>'№ 5ведомственная'!G635</f>
        <v>789.9</v>
      </c>
      <c r="G561" s="50"/>
    </row>
    <row r="562" spans="1:7" ht="38.25" outlineLevel="6" x14ac:dyDescent="0.25">
      <c r="A562" s="73" t="s">
        <v>121</v>
      </c>
      <c r="B562" s="73" t="s">
        <v>561</v>
      </c>
      <c r="C562" s="72"/>
      <c r="D562" s="74" t="s">
        <v>559</v>
      </c>
      <c r="E562" s="75">
        <f>E563</f>
        <v>164.7</v>
      </c>
      <c r="F562" s="75">
        <f>F563</f>
        <v>164.7</v>
      </c>
      <c r="G562" s="50"/>
    </row>
    <row r="563" spans="1:7" ht="25.5" outlineLevel="6" x14ac:dyDescent="0.25">
      <c r="A563" s="73" t="s">
        <v>121</v>
      </c>
      <c r="B563" s="73" t="s">
        <v>561</v>
      </c>
      <c r="C563" s="72">
        <v>600</v>
      </c>
      <c r="D563" s="74" t="s">
        <v>316</v>
      </c>
      <c r="E563" s="75">
        <f>'№ 5ведомственная'!F637</f>
        <v>164.7</v>
      </c>
      <c r="F563" s="75">
        <f>'№ 5ведомственная'!G637</f>
        <v>164.7</v>
      </c>
      <c r="G563" s="50"/>
    </row>
    <row r="564" spans="1:7" ht="38.25" outlineLevel="6" x14ac:dyDescent="0.25">
      <c r="A564" s="16" t="s">
        <v>121</v>
      </c>
      <c r="B564" s="16" t="s">
        <v>848</v>
      </c>
      <c r="C564" s="15"/>
      <c r="D564" s="17" t="s">
        <v>849</v>
      </c>
      <c r="E564" s="75">
        <f>E565+E567+E569+E571</f>
        <v>500.2</v>
      </c>
      <c r="F564" s="75">
        <f>F565+F567+F569+F571</f>
        <v>1480.2</v>
      </c>
      <c r="G564" s="50"/>
    </row>
    <row r="565" spans="1:7" ht="25.5" outlineLevel="6" x14ac:dyDescent="0.25">
      <c r="A565" s="16" t="s">
        <v>121</v>
      </c>
      <c r="B565" s="16" t="s">
        <v>850</v>
      </c>
      <c r="C565" s="15"/>
      <c r="D565" s="17" t="s">
        <v>851</v>
      </c>
      <c r="E565" s="75">
        <f>E566</f>
        <v>500.2</v>
      </c>
      <c r="F565" s="75">
        <f>F566</f>
        <v>500.2</v>
      </c>
      <c r="G565" s="50"/>
    </row>
    <row r="566" spans="1:7" ht="25.5" outlineLevel="6" x14ac:dyDescent="0.25">
      <c r="A566" s="16" t="s">
        <v>121</v>
      </c>
      <c r="B566" s="16" t="s">
        <v>850</v>
      </c>
      <c r="C566" s="15">
        <v>200</v>
      </c>
      <c r="D566" s="17" t="s">
        <v>768</v>
      </c>
      <c r="E566" s="75">
        <f>'№ 5ведомственная'!F640</f>
        <v>500.2</v>
      </c>
      <c r="F566" s="75">
        <f>'№ 5ведомственная'!G640</f>
        <v>500.2</v>
      </c>
      <c r="G566" s="50"/>
    </row>
    <row r="567" spans="1:7" ht="25.5" outlineLevel="6" x14ac:dyDescent="0.25">
      <c r="A567" s="16" t="s">
        <v>121</v>
      </c>
      <c r="B567" s="16" t="s">
        <v>852</v>
      </c>
      <c r="C567" s="15"/>
      <c r="D567" s="17" t="s">
        <v>853</v>
      </c>
      <c r="E567" s="75">
        <f>E568</f>
        <v>0</v>
      </c>
      <c r="F567" s="75">
        <f>F568</f>
        <v>320</v>
      </c>
      <c r="G567" s="50"/>
    </row>
    <row r="568" spans="1:7" ht="25.5" outlineLevel="6" x14ac:dyDescent="0.25">
      <c r="A568" s="16" t="s">
        <v>121</v>
      </c>
      <c r="B568" s="16" t="s">
        <v>852</v>
      </c>
      <c r="C568" s="15">
        <v>200</v>
      </c>
      <c r="D568" s="17" t="s">
        <v>768</v>
      </c>
      <c r="E568" s="75">
        <v>0</v>
      </c>
      <c r="F568" s="75">
        <f>'№ 5ведомственная'!G642</f>
        <v>320</v>
      </c>
      <c r="G568" s="50"/>
    </row>
    <row r="569" spans="1:7" ht="43.5" customHeight="1" outlineLevel="6" x14ac:dyDescent="0.25">
      <c r="A569" s="16" t="s">
        <v>121</v>
      </c>
      <c r="B569" s="16" t="s">
        <v>854</v>
      </c>
      <c r="C569" s="15"/>
      <c r="D569" s="17" t="s">
        <v>855</v>
      </c>
      <c r="E569" s="75">
        <f>E570</f>
        <v>0</v>
      </c>
      <c r="F569" s="75">
        <f>F570</f>
        <v>160</v>
      </c>
      <c r="G569" s="50"/>
    </row>
    <row r="570" spans="1:7" ht="25.5" outlineLevel="6" x14ac:dyDescent="0.25">
      <c r="A570" s="16" t="s">
        <v>121</v>
      </c>
      <c r="B570" s="16" t="s">
        <v>854</v>
      </c>
      <c r="C570" s="15">
        <v>200</v>
      </c>
      <c r="D570" s="17" t="s">
        <v>290</v>
      </c>
      <c r="E570" s="75">
        <v>0</v>
      </c>
      <c r="F570" s="75">
        <f>'№ 5ведомственная'!G644</f>
        <v>160</v>
      </c>
      <c r="G570" s="50"/>
    </row>
    <row r="571" spans="1:7" ht="38.25" outlineLevel="6" x14ac:dyDescent="0.25">
      <c r="A571" s="16" t="s">
        <v>121</v>
      </c>
      <c r="B571" s="16" t="s">
        <v>856</v>
      </c>
      <c r="C571" s="15"/>
      <c r="D571" s="17" t="s">
        <v>857</v>
      </c>
      <c r="E571" s="75">
        <f>E572</f>
        <v>0</v>
      </c>
      <c r="F571" s="75">
        <f>F572</f>
        <v>500</v>
      </c>
      <c r="G571" s="50"/>
    </row>
    <row r="572" spans="1:7" ht="25.5" outlineLevel="6" x14ac:dyDescent="0.25">
      <c r="A572" s="16" t="s">
        <v>121</v>
      </c>
      <c r="B572" s="16" t="s">
        <v>856</v>
      </c>
      <c r="C572" s="15">
        <v>200</v>
      </c>
      <c r="D572" s="17" t="s">
        <v>768</v>
      </c>
      <c r="E572" s="75">
        <v>0</v>
      </c>
      <c r="F572" s="75">
        <f>'№ 5ведомственная'!G646</f>
        <v>500</v>
      </c>
      <c r="G572" s="50"/>
    </row>
    <row r="573" spans="1:7" outlineLevel="1" x14ac:dyDescent="0.25">
      <c r="A573" s="72" t="s">
        <v>216</v>
      </c>
      <c r="B573" s="73"/>
      <c r="C573" s="72"/>
      <c r="D573" s="74" t="s">
        <v>284</v>
      </c>
      <c r="E573" s="75">
        <f>E574</f>
        <v>3862.4</v>
      </c>
      <c r="F573" s="75">
        <f t="shared" ref="F573:F575" si="87">F574</f>
        <v>3919.7000000000003</v>
      </c>
      <c r="G573" s="50"/>
    </row>
    <row r="574" spans="1:7" ht="38.25" outlineLevel="2" x14ac:dyDescent="0.25">
      <c r="A574" s="72" t="s">
        <v>216</v>
      </c>
      <c r="B574" s="73" t="s">
        <v>194</v>
      </c>
      <c r="C574" s="72"/>
      <c r="D574" s="74" t="s">
        <v>628</v>
      </c>
      <c r="E574" s="75">
        <f>E575</f>
        <v>3862.4</v>
      </c>
      <c r="F574" s="75">
        <f t="shared" si="87"/>
        <v>3919.7000000000003</v>
      </c>
      <c r="G574" s="50"/>
    </row>
    <row r="575" spans="1:7" ht="38.25" outlineLevel="3" x14ac:dyDescent="0.25">
      <c r="A575" s="72" t="s">
        <v>216</v>
      </c>
      <c r="B575" s="73" t="s">
        <v>217</v>
      </c>
      <c r="C575" s="72"/>
      <c r="D575" s="74" t="s">
        <v>516</v>
      </c>
      <c r="E575" s="75">
        <f>E576</f>
        <v>3862.4</v>
      </c>
      <c r="F575" s="75">
        <f t="shared" si="87"/>
        <v>3919.7000000000003</v>
      </c>
      <c r="G575" s="50"/>
    </row>
    <row r="576" spans="1:7" ht="38.25" outlineLevel="3" x14ac:dyDescent="0.25">
      <c r="A576" s="73" t="s">
        <v>216</v>
      </c>
      <c r="B576" s="73" t="s">
        <v>608</v>
      </c>
      <c r="C576" s="72"/>
      <c r="D576" s="74" t="s">
        <v>609</v>
      </c>
      <c r="E576" s="75">
        <f>E577+E581</f>
        <v>3862.4</v>
      </c>
      <c r="F576" s="75">
        <f t="shared" ref="F576" si="88">F577+F581</f>
        <v>3919.7000000000003</v>
      </c>
      <c r="G576" s="50"/>
    </row>
    <row r="577" spans="1:7" ht="38.25" outlineLevel="5" x14ac:dyDescent="0.25">
      <c r="A577" s="72" t="s">
        <v>216</v>
      </c>
      <c r="B577" s="73" t="s">
        <v>614</v>
      </c>
      <c r="C577" s="72"/>
      <c r="D577" s="74" t="s">
        <v>495</v>
      </c>
      <c r="E577" s="75">
        <f>E578+E579+E580</f>
        <v>3862.4</v>
      </c>
      <c r="F577" s="75">
        <f t="shared" ref="F577" si="89">F578+F579+F580</f>
        <v>3859.8</v>
      </c>
      <c r="G577" s="50"/>
    </row>
    <row r="578" spans="1:7" ht="51" outlineLevel="6" x14ac:dyDescent="0.25">
      <c r="A578" s="72" t="s">
        <v>216</v>
      </c>
      <c r="B578" s="73" t="s">
        <v>614</v>
      </c>
      <c r="C578" s="72" t="s">
        <v>6</v>
      </c>
      <c r="D578" s="74" t="s">
        <v>289</v>
      </c>
      <c r="E578" s="75">
        <f>'№ 5ведомственная'!F652</f>
        <v>3717.6</v>
      </c>
      <c r="F578" s="75">
        <f>'№ 5ведомственная'!G652</f>
        <v>3737.2</v>
      </c>
      <c r="G578" s="50"/>
    </row>
    <row r="579" spans="1:7" ht="25.5" outlineLevel="6" x14ac:dyDescent="0.25">
      <c r="A579" s="72" t="s">
        <v>216</v>
      </c>
      <c r="B579" s="73" t="s">
        <v>614</v>
      </c>
      <c r="C579" s="72" t="s">
        <v>7</v>
      </c>
      <c r="D579" s="74" t="s">
        <v>290</v>
      </c>
      <c r="E579" s="75">
        <f>'№ 5ведомственная'!F653</f>
        <v>142</v>
      </c>
      <c r="F579" s="75">
        <f>'№ 5ведомственная'!G653</f>
        <v>120.8</v>
      </c>
      <c r="G579" s="50"/>
    </row>
    <row r="580" spans="1:7" outlineLevel="6" x14ac:dyDescent="0.25">
      <c r="A580" s="73" t="s">
        <v>216</v>
      </c>
      <c r="B580" s="73" t="s">
        <v>614</v>
      </c>
      <c r="C580" s="72">
        <v>800</v>
      </c>
      <c r="D580" s="74" t="s">
        <v>291</v>
      </c>
      <c r="E580" s="75">
        <f>'№ 5ведомственная'!F654</f>
        <v>2.8</v>
      </c>
      <c r="F580" s="75">
        <f>'№ 5ведомственная'!G654</f>
        <v>1.8</v>
      </c>
      <c r="G580" s="50"/>
    </row>
    <row r="581" spans="1:7" ht="54" customHeight="1" outlineLevel="6" x14ac:dyDescent="0.25">
      <c r="A581" s="73" t="s">
        <v>216</v>
      </c>
      <c r="B581" s="73" t="s">
        <v>734</v>
      </c>
      <c r="C581" s="72"/>
      <c r="D581" s="74" t="s">
        <v>735</v>
      </c>
      <c r="E581" s="75">
        <f>E582</f>
        <v>0</v>
      </c>
      <c r="F581" s="75">
        <f t="shared" ref="F581" si="90">F582</f>
        <v>59.9</v>
      </c>
      <c r="G581" s="50"/>
    </row>
    <row r="582" spans="1:7" ht="51" outlineLevel="6" x14ac:dyDescent="0.25">
      <c r="A582" s="73" t="s">
        <v>216</v>
      </c>
      <c r="B582" s="73" t="s">
        <v>734</v>
      </c>
      <c r="C582" s="72">
        <v>100</v>
      </c>
      <c r="D582" s="74" t="s">
        <v>289</v>
      </c>
      <c r="E582" s="75">
        <f>'№ 5ведомственная'!F656</f>
        <v>0</v>
      </c>
      <c r="F582" s="75">
        <f>'№ 5ведомственная'!G656</f>
        <v>59.9</v>
      </c>
      <c r="G582" s="50"/>
    </row>
    <row r="583" spans="1:7" s="26" customFormat="1" x14ac:dyDescent="0.25">
      <c r="A583" s="68" t="s">
        <v>122</v>
      </c>
      <c r="B583" s="69"/>
      <c r="C583" s="68"/>
      <c r="D583" s="70" t="s">
        <v>240</v>
      </c>
      <c r="E583" s="71">
        <f>E584+E590+E605</f>
        <v>16250.9</v>
      </c>
      <c r="F583" s="71">
        <f>F584+F590+F605</f>
        <v>14430.3</v>
      </c>
      <c r="G583" s="55"/>
    </row>
    <row r="584" spans="1:7" outlineLevel="1" x14ac:dyDescent="0.25">
      <c r="A584" s="72" t="s">
        <v>123</v>
      </c>
      <c r="B584" s="73"/>
      <c r="C584" s="72"/>
      <c r="D584" s="74" t="s">
        <v>267</v>
      </c>
      <c r="E584" s="75">
        <f t="shared" ref="E584:F585" si="91">E585</f>
        <v>1718.5</v>
      </c>
      <c r="F584" s="75">
        <f t="shared" si="91"/>
        <v>1710.3</v>
      </c>
      <c r="G584" s="50"/>
    </row>
    <row r="585" spans="1:7" ht="38.25" outlineLevel="2" x14ac:dyDescent="0.25">
      <c r="A585" s="72" t="s">
        <v>123</v>
      </c>
      <c r="B585" s="73" t="s">
        <v>13</v>
      </c>
      <c r="C585" s="72"/>
      <c r="D585" s="74" t="str">
        <f>'№ 6 Программы'!C392</f>
        <v xml:space="preserve"> Муниципальная программа "Информационная политика и работа с общественностью Кашинского городского округа Тверской области на 2023-2028 годы"</v>
      </c>
      <c r="E585" s="75">
        <f t="shared" si="91"/>
        <v>1718.5</v>
      </c>
      <c r="F585" s="75">
        <f t="shared" si="91"/>
        <v>1710.3</v>
      </c>
      <c r="G585" s="50"/>
    </row>
    <row r="586" spans="1:7" ht="25.5" outlineLevel="3" x14ac:dyDescent="0.25">
      <c r="A586" s="72" t="s">
        <v>123</v>
      </c>
      <c r="B586" s="73" t="s">
        <v>40</v>
      </c>
      <c r="C586" s="72"/>
      <c r="D586" s="74" t="s">
        <v>657</v>
      </c>
      <c r="E586" s="75">
        <f>E587</f>
        <v>1718.5</v>
      </c>
      <c r="F586" s="75">
        <f t="shared" ref="F586:F588" si="92">F587</f>
        <v>1710.3</v>
      </c>
      <c r="G586" s="50"/>
    </row>
    <row r="587" spans="1:7" ht="38.25" outlineLevel="4" x14ac:dyDescent="0.25">
      <c r="A587" s="72" t="s">
        <v>123</v>
      </c>
      <c r="B587" s="73" t="s">
        <v>124</v>
      </c>
      <c r="C587" s="72"/>
      <c r="D587" s="74" t="s">
        <v>680</v>
      </c>
      <c r="E587" s="75">
        <f>E588</f>
        <v>1718.5</v>
      </c>
      <c r="F587" s="75">
        <f t="shared" si="92"/>
        <v>1710.3</v>
      </c>
      <c r="G587" s="50"/>
    </row>
    <row r="588" spans="1:7" ht="25.5" outlineLevel="5" x14ac:dyDescent="0.25">
      <c r="A588" s="72" t="s">
        <v>123</v>
      </c>
      <c r="B588" s="73" t="s">
        <v>125</v>
      </c>
      <c r="C588" s="72"/>
      <c r="D588" s="74" t="s">
        <v>411</v>
      </c>
      <c r="E588" s="75">
        <f>E589</f>
        <v>1718.5</v>
      </c>
      <c r="F588" s="75">
        <f t="shared" si="92"/>
        <v>1710.3</v>
      </c>
      <c r="G588" s="50"/>
    </row>
    <row r="589" spans="1:7" outlineLevel="6" x14ac:dyDescent="0.25">
      <c r="A589" s="72" t="s">
        <v>123</v>
      </c>
      <c r="B589" s="73" t="s">
        <v>125</v>
      </c>
      <c r="C589" s="72" t="s">
        <v>21</v>
      </c>
      <c r="D589" s="74" t="s">
        <v>301</v>
      </c>
      <c r="E589" s="75">
        <f>'№ 5ведомственная'!F342</f>
        <v>1718.5</v>
      </c>
      <c r="F589" s="75">
        <f>'№ 5ведомственная'!G342</f>
        <v>1710.3</v>
      </c>
      <c r="G589" s="50"/>
    </row>
    <row r="590" spans="1:7" outlineLevel="1" x14ac:dyDescent="0.25">
      <c r="A590" s="72" t="s">
        <v>126</v>
      </c>
      <c r="B590" s="73"/>
      <c r="C590" s="72"/>
      <c r="D590" s="74" t="s">
        <v>268</v>
      </c>
      <c r="E590" s="75">
        <f>E591+E600</f>
        <v>1488</v>
      </c>
      <c r="F590" s="75">
        <f>F591+F600</f>
        <v>1288.7</v>
      </c>
      <c r="G590" s="50"/>
    </row>
    <row r="591" spans="1:7" ht="38.25" outlineLevel="2" x14ac:dyDescent="0.25">
      <c r="A591" s="72" t="s">
        <v>126</v>
      </c>
      <c r="B591" s="73" t="s">
        <v>147</v>
      </c>
      <c r="C591" s="72"/>
      <c r="D591" s="74" t="s">
        <v>630</v>
      </c>
      <c r="E591" s="75">
        <f>E592+E596</f>
        <v>1368</v>
      </c>
      <c r="F591" s="75">
        <f>F592+F596</f>
        <v>1263.7</v>
      </c>
      <c r="G591" s="50"/>
    </row>
    <row r="592" spans="1:7" ht="25.5" outlineLevel="3" x14ac:dyDescent="0.25">
      <c r="A592" s="72" t="s">
        <v>126</v>
      </c>
      <c r="B592" s="73" t="s">
        <v>148</v>
      </c>
      <c r="C592" s="72"/>
      <c r="D592" s="74" t="s">
        <v>430</v>
      </c>
      <c r="E592" s="75">
        <f>E593</f>
        <v>306</v>
      </c>
      <c r="F592" s="75">
        <f t="shared" ref="F592:F594" si="93">F593</f>
        <v>273.5</v>
      </c>
      <c r="G592" s="50"/>
    </row>
    <row r="593" spans="1:7" ht="25.5" outlineLevel="4" x14ac:dyDescent="0.25">
      <c r="A593" s="72" t="s">
        <v>126</v>
      </c>
      <c r="B593" s="73" t="s">
        <v>172</v>
      </c>
      <c r="C593" s="72"/>
      <c r="D593" s="74" t="s">
        <v>454</v>
      </c>
      <c r="E593" s="75">
        <f>E594</f>
        <v>306</v>
      </c>
      <c r="F593" s="75">
        <f t="shared" si="93"/>
        <v>273.5</v>
      </c>
      <c r="G593" s="50"/>
    </row>
    <row r="594" spans="1:7" ht="63.75" outlineLevel="5" x14ac:dyDescent="0.25">
      <c r="A594" s="72" t="s">
        <v>126</v>
      </c>
      <c r="B594" s="73" t="s">
        <v>184</v>
      </c>
      <c r="C594" s="72"/>
      <c r="D594" s="74" t="s">
        <v>464</v>
      </c>
      <c r="E594" s="75">
        <f>E595</f>
        <v>306</v>
      </c>
      <c r="F594" s="75">
        <f t="shared" si="93"/>
        <v>273.5</v>
      </c>
      <c r="G594" s="50"/>
    </row>
    <row r="595" spans="1:7" outlineLevel="6" x14ac:dyDescent="0.25">
      <c r="A595" s="72" t="s">
        <v>126</v>
      </c>
      <c r="B595" s="73" t="s">
        <v>184</v>
      </c>
      <c r="C595" s="72" t="s">
        <v>21</v>
      </c>
      <c r="D595" s="74" t="s">
        <v>301</v>
      </c>
      <c r="E595" s="75">
        <f>'№ 5ведомственная'!F530</f>
        <v>306</v>
      </c>
      <c r="F595" s="75">
        <f>'№ 5ведомственная'!G530</f>
        <v>273.5</v>
      </c>
      <c r="G595" s="50"/>
    </row>
    <row r="596" spans="1:7" ht="25.5" outlineLevel="3" x14ac:dyDescent="0.25">
      <c r="A596" s="72" t="s">
        <v>126</v>
      </c>
      <c r="B596" s="73" t="s">
        <v>154</v>
      </c>
      <c r="C596" s="72"/>
      <c r="D596" s="74" t="s">
        <v>436</v>
      </c>
      <c r="E596" s="75">
        <f>E597</f>
        <v>1062</v>
      </c>
      <c r="F596" s="75">
        <f t="shared" ref="F596:F598" si="94">F597</f>
        <v>990.2</v>
      </c>
      <c r="G596" s="50"/>
    </row>
    <row r="597" spans="1:7" ht="38.25" outlineLevel="4" x14ac:dyDescent="0.25">
      <c r="A597" s="72" t="s">
        <v>126</v>
      </c>
      <c r="B597" s="73" t="s">
        <v>155</v>
      </c>
      <c r="C597" s="72"/>
      <c r="D597" s="74" t="s">
        <v>437</v>
      </c>
      <c r="E597" s="75">
        <f>E598</f>
        <v>1062</v>
      </c>
      <c r="F597" s="75">
        <f t="shared" si="94"/>
        <v>990.2</v>
      </c>
      <c r="G597" s="50"/>
    </row>
    <row r="598" spans="1:7" ht="63.75" outlineLevel="5" x14ac:dyDescent="0.25">
      <c r="A598" s="72" t="s">
        <v>126</v>
      </c>
      <c r="B598" s="73" t="s">
        <v>185</v>
      </c>
      <c r="C598" s="72"/>
      <c r="D598" s="74" t="s">
        <v>464</v>
      </c>
      <c r="E598" s="75">
        <f>E599</f>
        <v>1062</v>
      </c>
      <c r="F598" s="75">
        <f t="shared" si="94"/>
        <v>990.2</v>
      </c>
      <c r="G598" s="50"/>
    </row>
    <row r="599" spans="1:7" outlineLevel="6" x14ac:dyDescent="0.25">
      <c r="A599" s="72" t="s">
        <v>126</v>
      </c>
      <c r="B599" s="73" t="s">
        <v>185</v>
      </c>
      <c r="C599" s="72" t="s">
        <v>21</v>
      </c>
      <c r="D599" s="74" t="s">
        <v>301</v>
      </c>
      <c r="E599" s="75">
        <f>'№ 5ведомственная'!F534</f>
        <v>1062</v>
      </c>
      <c r="F599" s="75">
        <f>'№ 5ведомственная'!G534</f>
        <v>990.2</v>
      </c>
      <c r="G599" s="50"/>
    </row>
    <row r="600" spans="1:7" ht="38.25" outlineLevel="2" x14ac:dyDescent="0.25">
      <c r="A600" s="72" t="s">
        <v>126</v>
      </c>
      <c r="B600" s="73" t="s">
        <v>127</v>
      </c>
      <c r="C600" s="72"/>
      <c r="D600" s="74" t="s">
        <v>635</v>
      </c>
      <c r="E600" s="75">
        <f>E601</f>
        <v>120</v>
      </c>
      <c r="F600" s="75">
        <f>F601</f>
        <v>25</v>
      </c>
      <c r="G600" s="50"/>
    </row>
    <row r="601" spans="1:7" ht="25.5" outlineLevel="3" x14ac:dyDescent="0.25">
      <c r="A601" s="72" t="s">
        <v>126</v>
      </c>
      <c r="B601" s="73" t="s">
        <v>128</v>
      </c>
      <c r="C601" s="72"/>
      <c r="D601" s="74" t="s">
        <v>610</v>
      </c>
      <c r="E601" s="75">
        <f>E602</f>
        <v>120</v>
      </c>
      <c r="F601" s="75">
        <f t="shared" ref="F601:F603" si="95">F602</f>
        <v>25</v>
      </c>
      <c r="G601" s="50"/>
    </row>
    <row r="602" spans="1:7" ht="25.5" outlineLevel="4" x14ac:dyDescent="0.25">
      <c r="A602" s="72" t="s">
        <v>126</v>
      </c>
      <c r="B602" s="73" t="s">
        <v>129</v>
      </c>
      <c r="C602" s="72"/>
      <c r="D602" s="74" t="s">
        <v>611</v>
      </c>
      <c r="E602" s="75">
        <f>E603</f>
        <v>120</v>
      </c>
      <c r="F602" s="75">
        <f t="shared" si="95"/>
        <v>25</v>
      </c>
      <c r="G602" s="50"/>
    </row>
    <row r="603" spans="1:7" ht="38.25" outlineLevel="5" x14ac:dyDescent="0.25">
      <c r="A603" s="72" t="s">
        <v>126</v>
      </c>
      <c r="B603" s="73" t="s">
        <v>130</v>
      </c>
      <c r="C603" s="72"/>
      <c r="D603" s="74" t="s">
        <v>418</v>
      </c>
      <c r="E603" s="75">
        <f>E604</f>
        <v>120</v>
      </c>
      <c r="F603" s="75">
        <f t="shared" si="95"/>
        <v>25</v>
      </c>
      <c r="G603" s="50"/>
    </row>
    <row r="604" spans="1:7" outlineLevel="6" x14ac:dyDescent="0.25">
      <c r="A604" s="72" t="s">
        <v>126</v>
      </c>
      <c r="B604" s="73" t="s">
        <v>130</v>
      </c>
      <c r="C604" s="72" t="s">
        <v>21</v>
      </c>
      <c r="D604" s="74" t="s">
        <v>301</v>
      </c>
      <c r="E604" s="75">
        <f>'№ 5ведомственная'!F348</f>
        <v>120</v>
      </c>
      <c r="F604" s="75">
        <f>'№ 5ведомственная'!G348</f>
        <v>25</v>
      </c>
      <c r="G604" s="50"/>
    </row>
    <row r="605" spans="1:7" outlineLevel="1" x14ac:dyDescent="0.25">
      <c r="A605" s="72" t="s">
        <v>134</v>
      </c>
      <c r="B605" s="73"/>
      <c r="C605" s="72"/>
      <c r="D605" s="74" t="s">
        <v>271</v>
      </c>
      <c r="E605" s="75">
        <f>E606+E612+E619</f>
        <v>13044.4</v>
      </c>
      <c r="F605" s="75">
        <f>F606+F612+F619</f>
        <v>11431.3</v>
      </c>
      <c r="G605" s="50"/>
    </row>
    <row r="606" spans="1:7" ht="38.25" outlineLevel="2" x14ac:dyDescent="0.25">
      <c r="A606" s="72" t="s">
        <v>134</v>
      </c>
      <c r="B606" s="73" t="s">
        <v>147</v>
      </c>
      <c r="C606" s="72"/>
      <c r="D606" s="74" t="s">
        <v>630</v>
      </c>
      <c r="E606" s="75">
        <f>E607</f>
        <v>6164.5</v>
      </c>
      <c r="F606" s="75">
        <f t="shared" ref="F606:F608" si="96">F607</f>
        <v>4740.3999999999996</v>
      </c>
      <c r="G606" s="50"/>
    </row>
    <row r="607" spans="1:7" ht="25.5" outlineLevel="3" x14ac:dyDescent="0.25">
      <c r="A607" s="72" t="s">
        <v>134</v>
      </c>
      <c r="B607" s="73" t="s">
        <v>148</v>
      </c>
      <c r="C607" s="72"/>
      <c r="D607" s="74" t="s">
        <v>430</v>
      </c>
      <c r="E607" s="75">
        <f>E608</f>
        <v>6164.5</v>
      </c>
      <c r="F607" s="75">
        <f t="shared" si="96"/>
        <v>4740.3999999999996</v>
      </c>
      <c r="G607" s="50"/>
    </row>
    <row r="608" spans="1:7" ht="25.5" outlineLevel="4" x14ac:dyDescent="0.25">
      <c r="A608" s="72" t="s">
        <v>134</v>
      </c>
      <c r="B608" s="73" t="s">
        <v>149</v>
      </c>
      <c r="C608" s="72"/>
      <c r="D608" s="74" t="s">
        <v>431</v>
      </c>
      <c r="E608" s="75">
        <f>E609</f>
        <v>6164.5</v>
      </c>
      <c r="F608" s="75">
        <f t="shared" si="96"/>
        <v>4740.3999999999996</v>
      </c>
      <c r="G608" s="50"/>
    </row>
    <row r="609" spans="1:7" ht="51" outlineLevel="5" x14ac:dyDescent="0.25">
      <c r="A609" s="72" t="s">
        <v>134</v>
      </c>
      <c r="B609" s="73" t="s">
        <v>186</v>
      </c>
      <c r="C609" s="72"/>
      <c r="D609" s="74" t="s">
        <v>465</v>
      </c>
      <c r="E609" s="75">
        <f>E610+E611</f>
        <v>6164.5</v>
      </c>
      <c r="F609" s="75">
        <f>F610+F611</f>
        <v>4740.3999999999996</v>
      </c>
      <c r="G609" s="50"/>
    </row>
    <row r="610" spans="1:7" ht="25.5" outlineLevel="6" x14ac:dyDescent="0.25">
      <c r="A610" s="72" t="s">
        <v>134</v>
      </c>
      <c r="B610" s="73" t="s">
        <v>186</v>
      </c>
      <c r="C610" s="72" t="s">
        <v>7</v>
      </c>
      <c r="D610" s="74" t="s">
        <v>290</v>
      </c>
      <c r="E610" s="75">
        <f>'№ 5ведомственная'!F540</f>
        <v>153.69999999999999</v>
      </c>
      <c r="F610" s="75">
        <f>'№ 5ведомственная'!G540</f>
        <v>111.9</v>
      </c>
      <c r="G610" s="50"/>
    </row>
    <row r="611" spans="1:7" outlineLevel="6" x14ac:dyDescent="0.25">
      <c r="A611" s="72" t="s">
        <v>134</v>
      </c>
      <c r="B611" s="73" t="s">
        <v>186</v>
      </c>
      <c r="C611" s="72" t="s">
        <v>21</v>
      </c>
      <c r="D611" s="74" t="s">
        <v>301</v>
      </c>
      <c r="E611" s="75">
        <f>'№ 5ведомственная'!F541</f>
        <v>6010.8</v>
      </c>
      <c r="F611" s="75">
        <f>'№ 5ведомственная'!G541</f>
        <v>4628.5</v>
      </c>
      <c r="G611" s="50"/>
    </row>
    <row r="612" spans="1:7" ht="38.25" outlineLevel="2" x14ac:dyDescent="0.25">
      <c r="A612" s="72" t="s">
        <v>134</v>
      </c>
      <c r="B612" s="73" t="s">
        <v>135</v>
      </c>
      <c r="C612" s="72"/>
      <c r="D612" s="74" t="str">
        <f>'№ 6 Программы'!C380</f>
        <v xml:space="preserve"> Муниципальная программа "Социальная поддержка граждан на территории  Кашинского городского округа Тверской области на 2023-2028 годы"</v>
      </c>
      <c r="E612" s="75">
        <f>E613</f>
        <v>5645.9</v>
      </c>
      <c r="F612" s="75">
        <f t="shared" ref="F612" si="97">F613</f>
        <v>5645.9</v>
      </c>
      <c r="G612" s="50"/>
    </row>
    <row r="613" spans="1:7" ht="25.5" outlineLevel="3" x14ac:dyDescent="0.25">
      <c r="A613" s="72" t="s">
        <v>134</v>
      </c>
      <c r="B613" s="73" t="s">
        <v>136</v>
      </c>
      <c r="C613" s="72"/>
      <c r="D613" s="74" t="s">
        <v>558</v>
      </c>
      <c r="E613" s="75">
        <f>E614</f>
        <v>5645.9</v>
      </c>
      <c r="F613" s="75">
        <f>F614</f>
        <v>5645.9</v>
      </c>
      <c r="G613" s="50"/>
    </row>
    <row r="614" spans="1:7" ht="25.5" outlineLevel="6" x14ac:dyDescent="0.25">
      <c r="A614" s="73" t="s">
        <v>134</v>
      </c>
      <c r="B614" s="73" t="s">
        <v>639</v>
      </c>
      <c r="C614" s="72"/>
      <c r="D614" s="74" t="s">
        <v>641</v>
      </c>
      <c r="E614" s="75">
        <f>E617+E615</f>
        <v>5645.9</v>
      </c>
      <c r="F614" s="75">
        <f t="shared" ref="F614" si="98">F617+F615</f>
        <v>5645.9</v>
      </c>
      <c r="G614" s="50"/>
    </row>
    <row r="615" spans="1:7" ht="38.25" outlineLevel="6" x14ac:dyDescent="0.25">
      <c r="A615" s="73" t="s">
        <v>134</v>
      </c>
      <c r="B615" s="73" t="s">
        <v>670</v>
      </c>
      <c r="C615" s="72"/>
      <c r="D615" s="74" t="s">
        <v>671</v>
      </c>
      <c r="E615" s="75">
        <f>E616</f>
        <v>4516.7</v>
      </c>
      <c r="F615" s="75">
        <f t="shared" ref="F615" si="99">F616</f>
        <v>4516.7</v>
      </c>
      <c r="G615" s="50"/>
    </row>
    <row r="616" spans="1:7" ht="25.5" outlineLevel="6" x14ac:dyDescent="0.25">
      <c r="A616" s="73" t="s">
        <v>134</v>
      </c>
      <c r="B616" s="73" t="s">
        <v>670</v>
      </c>
      <c r="C616" s="72">
        <v>400</v>
      </c>
      <c r="D616" s="74" t="s">
        <v>382</v>
      </c>
      <c r="E616" s="75">
        <f>'№ 5ведомственная'!F354</f>
        <v>4516.7</v>
      </c>
      <c r="F616" s="75">
        <f>'№ 5ведомственная'!G354</f>
        <v>4516.7</v>
      </c>
      <c r="G616" s="50"/>
    </row>
    <row r="617" spans="1:7" ht="41.25" customHeight="1" outlineLevel="6" x14ac:dyDescent="0.25">
      <c r="A617" s="73" t="s">
        <v>134</v>
      </c>
      <c r="B617" s="73" t="s">
        <v>640</v>
      </c>
      <c r="C617" s="72"/>
      <c r="D617" s="74" t="s">
        <v>642</v>
      </c>
      <c r="E617" s="75">
        <f>E618</f>
        <v>1129.2</v>
      </c>
      <c r="F617" s="75">
        <f t="shared" ref="F617" si="100">F618</f>
        <v>1129.2</v>
      </c>
      <c r="G617" s="50"/>
    </row>
    <row r="618" spans="1:7" ht="25.5" outlineLevel="6" x14ac:dyDescent="0.25">
      <c r="A618" s="73" t="s">
        <v>134</v>
      </c>
      <c r="B618" s="73" t="s">
        <v>640</v>
      </c>
      <c r="C618" s="72">
        <v>400</v>
      </c>
      <c r="D618" s="74" t="s">
        <v>382</v>
      </c>
      <c r="E618" s="75">
        <f>'№ 5ведомственная'!F356</f>
        <v>1129.2</v>
      </c>
      <c r="F618" s="75">
        <f>'№ 5ведомственная'!G356</f>
        <v>1129.2</v>
      </c>
      <c r="G618" s="50"/>
    </row>
    <row r="619" spans="1:7" ht="38.25" outlineLevel="6" x14ac:dyDescent="0.25">
      <c r="A619" s="72" t="s">
        <v>134</v>
      </c>
      <c r="B619" s="73" t="s">
        <v>127</v>
      </c>
      <c r="C619" s="72"/>
      <c r="D619" s="74" t="s">
        <v>635</v>
      </c>
      <c r="E619" s="75">
        <f>E620+E624</f>
        <v>1234</v>
      </c>
      <c r="F619" s="75">
        <f>F620+F624</f>
        <v>1045</v>
      </c>
      <c r="G619" s="50"/>
    </row>
    <row r="620" spans="1:7" ht="25.5" outlineLevel="6" x14ac:dyDescent="0.25">
      <c r="A620" s="72" t="s">
        <v>134</v>
      </c>
      <c r="B620" s="73" t="s">
        <v>131</v>
      </c>
      <c r="C620" s="72"/>
      <c r="D620" s="74" t="s">
        <v>419</v>
      </c>
      <c r="E620" s="75">
        <f t="shared" ref="E620:F622" si="101">E621</f>
        <v>1134</v>
      </c>
      <c r="F620" s="75">
        <f t="shared" si="101"/>
        <v>945</v>
      </c>
      <c r="G620" s="50"/>
    </row>
    <row r="621" spans="1:7" ht="25.5" outlineLevel="6" x14ac:dyDescent="0.25">
      <c r="A621" s="72" t="s">
        <v>134</v>
      </c>
      <c r="B621" s="73" t="s">
        <v>132</v>
      </c>
      <c r="C621" s="72"/>
      <c r="D621" s="74" t="s">
        <v>420</v>
      </c>
      <c r="E621" s="75">
        <f t="shared" si="101"/>
        <v>1134</v>
      </c>
      <c r="F621" s="75">
        <f t="shared" si="101"/>
        <v>945</v>
      </c>
      <c r="G621" s="50"/>
    </row>
    <row r="622" spans="1:7" ht="38.25" outlineLevel="6" x14ac:dyDescent="0.25">
      <c r="A622" s="72" t="s">
        <v>134</v>
      </c>
      <c r="B622" s="73" t="s">
        <v>133</v>
      </c>
      <c r="C622" s="72"/>
      <c r="D622" s="74" t="s">
        <v>421</v>
      </c>
      <c r="E622" s="75">
        <f t="shared" si="101"/>
        <v>1134</v>
      </c>
      <c r="F622" s="75">
        <f t="shared" si="101"/>
        <v>945</v>
      </c>
      <c r="G622" s="50"/>
    </row>
    <row r="623" spans="1:7" outlineLevel="6" x14ac:dyDescent="0.25">
      <c r="A623" s="72" t="s">
        <v>134</v>
      </c>
      <c r="B623" s="73" t="s">
        <v>133</v>
      </c>
      <c r="C623" s="72" t="s">
        <v>21</v>
      </c>
      <c r="D623" s="74" t="s">
        <v>301</v>
      </c>
      <c r="E623" s="75">
        <f>'№ 5ведомственная'!F361</f>
        <v>1134</v>
      </c>
      <c r="F623" s="75">
        <f>'№ 5ведомственная'!G361</f>
        <v>945</v>
      </c>
      <c r="G623" s="50"/>
    </row>
    <row r="624" spans="1:7" ht="38.25" outlineLevel="6" x14ac:dyDescent="0.25">
      <c r="A624" s="16" t="s">
        <v>134</v>
      </c>
      <c r="B624" s="16" t="s">
        <v>813</v>
      </c>
      <c r="C624" s="15"/>
      <c r="D624" s="17" t="s">
        <v>816</v>
      </c>
      <c r="E624" s="75">
        <f t="shared" ref="E624:F626" si="102">E625</f>
        <v>100</v>
      </c>
      <c r="F624" s="75">
        <f t="shared" si="102"/>
        <v>100</v>
      </c>
      <c r="G624" s="50"/>
    </row>
    <row r="625" spans="1:7" ht="25.5" outlineLevel="6" x14ac:dyDescent="0.25">
      <c r="A625" s="16" t="s">
        <v>134</v>
      </c>
      <c r="B625" s="16" t="s">
        <v>814</v>
      </c>
      <c r="C625" s="15"/>
      <c r="D625" s="17" t="s">
        <v>817</v>
      </c>
      <c r="E625" s="75">
        <f t="shared" si="102"/>
        <v>100</v>
      </c>
      <c r="F625" s="75">
        <f t="shared" si="102"/>
        <v>100</v>
      </c>
      <c r="G625" s="50"/>
    </row>
    <row r="626" spans="1:7" ht="38.25" outlineLevel="6" x14ac:dyDescent="0.25">
      <c r="A626" s="16" t="s">
        <v>134</v>
      </c>
      <c r="B626" s="16" t="s">
        <v>815</v>
      </c>
      <c r="C626" s="15"/>
      <c r="D626" s="17" t="s">
        <v>818</v>
      </c>
      <c r="E626" s="75">
        <f t="shared" si="102"/>
        <v>100</v>
      </c>
      <c r="F626" s="75">
        <f t="shared" si="102"/>
        <v>100</v>
      </c>
      <c r="G626" s="50"/>
    </row>
    <row r="627" spans="1:7" outlineLevel="6" x14ac:dyDescent="0.25">
      <c r="A627" s="16" t="s">
        <v>134</v>
      </c>
      <c r="B627" s="16" t="s">
        <v>815</v>
      </c>
      <c r="C627" s="15">
        <v>300</v>
      </c>
      <c r="D627" s="17" t="s">
        <v>301</v>
      </c>
      <c r="E627" s="75">
        <f>'№ 5ведомственная'!F365</f>
        <v>100</v>
      </c>
      <c r="F627" s="75">
        <f>'№ 5ведомственная'!G365</f>
        <v>100</v>
      </c>
      <c r="G627" s="50"/>
    </row>
    <row r="628" spans="1:7" s="26" customFormat="1" x14ac:dyDescent="0.25">
      <c r="A628" s="68" t="s">
        <v>187</v>
      </c>
      <c r="B628" s="69"/>
      <c r="C628" s="68"/>
      <c r="D628" s="70" t="s">
        <v>243</v>
      </c>
      <c r="E628" s="71">
        <f>E639+E667+E629</f>
        <v>14250.5</v>
      </c>
      <c r="F628" s="71">
        <f>F639+F667+F629</f>
        <v>10700.2</v>
      </c>
      <c r="G628" s="55"/>
    </row>
    <row r="629" spans="1:7" s="26" customFormat="1" x14ac:dyDescent="0.25">
      <c r="A629" s="16" t="s">
        <v>593</v>
      </c>
      <c r="B629" s="16"/>
      <c r="C629" s="15"/>
      <c r="D629" s="17" t="s">
        <v>594</v>
      </c>
      <c r="E629" s="75">
        <f t="shared" ref="E629:F631" si="103">E630</f>
        <v>2137</v>
      </c>
      <c r="F629" s="75">
        <f t="shared" si="103"/>
        <v>0</v>
      </c>
      <c r="G629" s="55"/>
    </row>
    <row r="630" spans="1:7" s="26" customFormat="1" ht="38.25" x14ac:dyDescent="0.25">
      <c r="A630" s="16" t="s">
        <v>593</v>
      </c>
      <c r="B630" s="16" t="s">
        <v>219</v>
      </c>
      <c r="C630" s="15"/>
      <c r="D630" s="17" t="s">
        <v>629</v>
      </c>
      <c r="E630" s="75">
        <f t="shared" si="103"/>
        <v>2137</v>
      </c>
      <c r="F630" s="75">
        <f t="shared" si="103"/>
        <v>0</v>
      </c>
      <c r="G630" s="55"/>
    </row>
    <row r="631" spans="1:7" s="26" customFormat="1" ht="25.5" x14ac:dyDescent="0.25">
      <c r="A631" s="16" t="s">
        <v>593</v>
      </c>
      <c r="B631" s="16" t="s">
        <v>220</v>
      </c>
      <c r="C631" s="15"/>
      <c r="D631" s="17" t="s">
        <v>496</v>
      </c>
      <c r="E631" s="75">
        <f t="shared" si="103"/>
        <v>2137</v>
      </c>
      <c r="F631" s="75">
        <f t="shared" si="103"/>
        <v>0</v>
      </c>
      <c r="G631" s="55"/>
    </row>
    <row r="632" spans="1:7" s="26" customFormat="1" ht="25.5" x14ac:dyDescent="0.25">
      <c r="A632" s="16" t="s">
        <v>593</v>
      </c>
      <c r="B632" s="16" t="s">
        <v>858</v>
      </c>
      <c r="C632" s="15"/>
      <c r="D632" s="17" t="s">
        <v>595</v>
      </c>
      <c r="E632" s="75">
        <f>E633+E635+E637</f>
        <v>2137</v>
      </c>
      <c r="F632" s="75">
        <f>F633+F635+F637</f>
        <v>0</v>
      </c>
      <c r="G632" s="55"/>
    </row>
    <row r="633" spans="1:7" s="26" customFormat="1" ht="25.5" x14ac:dyDescent="0.25">
      <c r="A633" s="16" t="s">
        <v>593</v>
      </c>
      <c r="B633" s="16" t="s">
        <v>859</v>
      </c>
      <c r="C633" s="15"/>
      <c r="D633" s="17" t="s">
        <v>862</v>
      </c>
      <c r="E633" s="75">
        <f>E634</f>
        <v>45</v>
      </c>
      <c r="F633" s="75">
        <f>F634</f>
        <v>0</v>
      </c>
      <c r="G633" s="55"/>
    </row>
    <row r="634" spans="1:7" s="26" customFormat="1" ht="25.5" x14ac:dyDescent="0.25">
      <c r="A634" s="16" t="s">
        <v>593</v>
      </c>
      <c r="B634" s="16" t="s">
        <v>859</v>
      </c>
      <c r="C634" s="15">
        <v>200</v>
      </c>
      <c r="D634" s="17" t="s">
        <v>768</v>
      </c>
      <c r="E634" s="75">
        <f>'№ 5ведомственная'!F663</f>
        <v>45</v>
      </c>
      <c r="F634" s="75">
        <f>'№ 5ведомственная'!G663</f>
        <v>0</v>
      </c>
      <c r="G634" s="55"/>
    </row>
    <row r="635" spans="1:7" s="26" customFormat="1" ht="51" x14ac:dyDescent="0.25">
      <c r="A635" s="16" t="s">
        <v>593</v>
      </c>
      <c r="B635" s="16" t="s">
        <v>860</v>
      </c>
      <c r="C635" s="15"/>
      <c r="D635" s="17" t="s">
        <v>898</v>
      </c>
      <c r="E635" s="75">
        <f>E636</f>
        <v>1882.4</v>
      </c>
      <c r="F635" s="75">
        <f>F636</f>
        <v>0</v>
      </c>
      <c r="G635" s="55"/>
    </row>
    <row r="636" spans="1:7" s="26" customFormat="1" ht="25.5" x14ac:dyDescent="0.25">
      <c r="A636" s="16" t="s">
        <v>593</v>
      </c>
      <c r="B636" s="16" t="s">
        <v>860</v>
      </c>
      <c r="C636" s="15">
        <v>200</v>
      </c>
      <c r="D636" s="17" t="s">
        <v>768</v>
      </c>
      <c r="E636" s="75">
        <f>'№ 5ведомственная'!F665</f>
        <v>1882.4</v>
      </c>
      <c r="F636" s="75">
        <f>'№ 5ведомственная'!G665</f>
        <v>0</v>
      </c>
      <c r="G636" s="55"/>
    </row>
    <row r="637" spans="1:7" s="26" customFormat="1" ht="63.75" x14ac:dyDescent="0.25">
      <c r="A637" s="16" t="s">
        <v>593</v>
      </c>
      <c r="B637" s="16" t="s">
        <v>861</v>
      </c>
      <c r="C637" s="15"/>
      <c r="D637" s="17" t="s">
        <v>899</v>
      </c>
      <c r="E637" s="75">
        <f>E638</f>
        <v>209.6</v>
      </c>
      <c r="F637" s="75">
        <f>F638</f>
        <v>0</v>
      </c>
      <c r="G637" s="55"/>
    </row>
    <row r="638" spans="1:7" s="26" customFormat="1" ht="25.5" x14ac:dyDescent="0.25">
      <c r="A638" s="16" t="s">
        <v>593</v>
      </c>
      <c r="B638" s="16" t="s">
        <v>861</v>
      </c>
      <c r="C638" s="15">
        <v>200</v>
      </c>
      <c r="D638" s="17" t="s">
        <v>290</v>
      </c>
      <c r="E638" s="75">
        <f>'№ 5ведомственная'!F667</f>
        <v>209.6</v>
      </c>
      <c r="F638" s="75">
        <f>'№ 5ведомственная'!G667</f>
        <v>0</v>
      </c>
      <c r="G638" s="55"/>
    </row>
    <row r="639" spans="1:7" outlineLevel="1" x14ac:dyDescent="0.25">
      <c r="A639" s="16" t="s">
        <v>218</v>
      </c>
      <c r="B639" s="73"/>
      <c r="C639" s="72"/>
      <c r="D639" s="74" t="s">
        <v>285</v>
      </c>
      <c r="E639" s="75">
        <f>E640+E662</f>
        <v>6038.9</v>
      </c>
      <c r="F639" s="75">
        <f>F640+F662</f>
        <v>5189.8999999999996</v>
      </c>
      <c r="G639" s="50"/>
    </row>
    <row r="640" spans="1:7" ht="38.25" outlineLevel="2" x14ac:dyDescent="0.25">
      <c r="A640" s="72" t="s">
        <v>218</v>
      </c>
      <c r="B640" s="73" t="s">
        <v>219</v>
      </c>
      <c r="C640" s="72"/>
      <c r="D640" s="74" t="s">
        <v>629</v>
      </c>
      <c r="E640" s="75">
        <f>E641+E654</f>
        <v>5988.9</v>
      </c>
      <c r="F640" s="75">
        <f>F641+F654</f>
        <v>5148.8999999999996</v>
      </c>
      <c r="G640" s="50"/>
    </row>
    <row r="641" spans="1:7" ht="25.5" outlineLevel="3" x14ac:dyDescent="0.25">
      <c r="A641" s="72" t="s">
        <v>218</v>
      </c>
      <c r="B641" s="73" t="s">
        <v>220</v>
      </c>
      <c r="C641" s="72"/>
      <c r="D641" s="74" t="s">
        <v>496</v>
      </c>
      <c r="E641" s="75">
        <f>E642+E645+E649</f>
        <v>2296.8000000000002</v>
      </c>
      <c r="F641" s="75">
        <f>F642+F645+F649</f>
        <v>2184.4</v>
      </c>
      <c r="G641" s="50"/>
    </row>
    <row r="642" spans="1:7" ht="63.75" outlineLevel="4" x14ac:dyDescent="0.25">
      <c r="A642" s="72" t="s">
        <v>218</v>
      </c>
      <c r="B642" s="73" t="s">
        <v>221</v>
      </c>
      <c r="C642" s="72"/>
      <c r="D642" s="74" t="s">
        <v>497</v>
      </c>
      <c r="E642" s="75">
        <f t="shared" ref="E642:F643" si="104">E643</f>
        <v>600</v>
      </c>
      <c r="F642" s="75">
        <f t="shared" si="104"/>
        <v>548.5</v>
      </c>
      <c r="G642" s="50"/>
    </row>
    <row r="643" spans="1:7" ht="93" customHeight="1" outlineLevel="5" x14ac:dyDescent="0.25">
      <c r="A643" s="72" t="s">
        <v>218</v>
      </c>
      <c r="B643" s="73" t="s">
        <v>222</v>
      </c>
      <c r="C643" s="72"/>
      <c r="D643" s="74" t="s">
        <v>498</v>
      </c>
      <c r="E643" s="75">
        <f t="shared" si="104"/>
        <v>600</v>
      </c>
      <c r="F643" s="75">
        <f t="shared" si="104"/>
        <v>548.5</v>
      </c>
      <c r="G643" s="50"/>
    </row>
    <row r="644" spans="1:7" ht="25.5" outlineLevel="6" x14ac:dyDescent="0.25">
      <c r="A644" s="72" t="s">
        <v>218</v>
      </c>
      <c r="B644" s="73" t="s">
        <v>222</v>
      </c>
      <c r="C644" s="72" t="s">
        <v>7</v>
      </c>
      <c r="D644" s="74" t="s">
        <v>290</v>
      </c>
      <c r="E644" s="75">
        <f>'№ 5ведомственная'!F673</f>
        <v>600</v>
      </c>
      <c r="F644" s="75">
        <f>'№ 5ведомственная'!G673</f>
        <v>548.5</v>
      </c>
      <c r="G644" s="50"/>
    </row>
    <row r="645" spans="1:7" ht="38.25" outlineLevel="4" x14ac:dyDescent="0.25">
      <c r="A645" s="72" t="s">
        <v>218</v>
      </c>
      <c r="B645" s="73" t="s">
        <v>223</v>
      </c>
      <c r="C645" s="72"/>
      <c r="D645" s="74" t="s">
        <v>689</v>
      </c>
      <c r="E645" s="75">
        <f t="shared" ref="E645:F645" si="105">E646</f>
        <v>1200</v>
      </c>
      <c r="F645" s="75">
        <f t="shared" si="105"/>
        <v>1214.9000000000001</v>
      </c>
      <c r="G645" s="50"/>
    </row>
    <row r="646" spans="1:7" ht="38.25" outlineLevel="5" x14ac:dyDescent="0.25">
      <c r="A646" s="72" t="s">
        <v>218</v>
      </c>
      <c r="B646" s="73" t="s">
        <v>224</v>
      </c>
      <c r="C646" s="72"/>
      <c r="D646" s="74" t="s">
        <v>501</v>
      </c>
      <c r="E646" s="75">
        <f>E648+E647</f>
        <v>1200</v>
      </c>
      <c r="F646" s="75">
        <f t="shared" ref="F646" si="106">F648+F647</f>
        <v>1214.9000000000001</v>
      </c>
      <c r="G646" s="50"/>
    </row>
    <row r="647" spans="1:7" ht="51" outlineLevel="5" x14ac:dyDescent="0.25">
      <c r="A647" s="73" t="s">
        <v>218</v>
      </c>
      <c r="B647" s="73" t="s">
        <v>224</v>
      </c>
      <c r="C647" s="72" t="s">
        <v>6</v>
      </c>
      <c r="D647" s="74" t="s">
        <v>289</v>
      </c>
      <c r="E647" s="75">
        <f>'№ 5ведомственная'!F676</f>
        <v>400</v>
      </c>
      <c r="F647" s="75">
        <f>'№ 5ведомственная'!G676</f>
        <v>415.7</v>
      </c>
      <c r="G647" s="50"/>
    </row>
    <row r="648" spans="1:7" ht="25.5" outlineLevel="6" x14ac:dyDescent="0.25">
      <c r="A648" s="72" t="s">
        <v>218</v>
      </c>
      <c r="B648" s="73" t="s">
        <v>224</v>
      </c>
      <c r="C648" s="72" t="s">
        <v>7</v>
      </c>
      <c r="D648" s="74" t="s">
        <v>290</v>
      </c>
      <c r="E648" s="75">
        <f>'№ 5ведомственная'!F677</f>
        <v>800</v>
      </c>
      <c r="F648" s="75">
        <f>'№ 5ведомственная'!G677</f>
        <v>799.2</v>
      </c>
      <c r="G648" s="50"/>
    </row>
    <row r="649" spans="1:7" ht="25.5" outlineLevel="6" x14ac:dyDescent="0.25">
      <c r="A649" s="16" t="s">
        <v>218</v>
      </c>
      <c r="B649" s="16" t="s">
        <v>858</v>
      </c>
      <c r="C649" s="15"/>
      <c r="D649" s="17" t="s">
        <v>595</v>
      </c>
      <c r="E649" s="75">
        <f>E650+E652</f>
        <v>496.8</v>
      </c>
      <c r="F649" s="75">
        <f>F650+F652</f>
        <v>421</v>
      </c>
      <c r="G649" s="50"/>
    </row>
    <row r="650" spans="1:7" ht="76.5" outlineLevel="6" x14ac:dyDescent="0.25">
      <c r="A650" s="16" t="s">
        <v>218</v>
      </c>
      <c r="B650" s="16" t="s">
        <v>863</v>
      </c>
      <c r="C650" s="15"/>
      <c r="D650" s="17" t="s">
        <v>864</v>
      </c>
      <c r="E650" s="75">
        <f>E651</f>
        <v>336.8</v>
      </c>
      <c r="F650" s="75">
        <f>F651</f>
        <v>336.8</v>
      </c>
      <c r="G650" s="50"/>
    </row>
    <row r="651" spans="1:7" ht="25.5" outlineLevel="6" x14ac:dyDescent="0.25">
      <c r="A651" s="16" t="s">
        <v>218</v>
      </c>
      <c r="B651" s="16" t="s">
        <v>865</v>
      </c>
      <c r="C651" s="15">
        <v>200</v>
      </c>
      <c r="D651" s="17" t="s">
        <v>290</v>
      </c>
      <c r="E651" s="75">
        <f>'№ 5ведомственная'!F680</f>
        <v>336.8</v>
      </c>
      <c r="F651" s="75">
        <f>'№ 5ведомственная'!G680</f>
        <v>336.8</v>
      </c>
      <c r="G651" s="50"/>
    </row>
    <row r="652" spans="1:7" ht="89.25" outlineLevel="6" x14ac:dyDescent="0.25">
      <c r="A652" s="16" t="s">
        <v>218</v>
      </c>
      <c r="B652" s="16" t="s">
        <v>866</v>
      </c>
      <c r="C652" s="15"/>
      <c r="D652" s="17" t="s">
        <v>867</v>
      </c>
      <c r="E652" s="75">
        <f>E653</f>
        <v>160</v>
      </c>
      <c r="F652" s="75">
        <f>F653</f>
        <v>84.2</v>
      </c>
      <c r="G652" s="50"/>
    </row>
    <row r="653" spans="1:7" ht="25.5" outlineLevel="6" x14ac:dyDescent="0.25">
      <c r="A653" s="16" t="s">
        <v>218</v>
      </c>
      <c r="B653" s="16" t="s">
        <v>866</v>
      </c>
      <c r="C653" s="15">
        <v>200</v>
      </c>
      <c r="D653" s="17" t="s">
        <v>290</v>
      </c>
      <c r="E653" s="75">
        <f>'№ 5ведомственная'!F682</f>
        <v>160</v>
      </c>
      <c r="F653" s="75">
        <f>'№ 5ведомственная'!G682</f>
        <v>84.2</v>
      </c>
      <c r="G653" s="50"/>
    </row>
    <row r="654" spans="1:7" ht="25.5" outlineLevel="3" x14ac:dyDescent="0.25">
      <c r="A654" s="72" t="s">
        <v>218</v>
      </c>
      <c r="B654" s="73" t="s">
        <v>225</v>
      </c>
      <c r="C654" s="72"/>
      <c r="D654" s="74" t="s">
        <v>504</v>
      </c>
      <c r="E654" s="75">
        <f t="shared" ref="E654:F654" si="107">E655</f>
        <v>3692.1</v>
      </c>
      <c r="F654" s="75">
        <f t="shared" si="107"/>
        <v>2964.5</v>
      </c>
      <c r="G654" s="50"/>
    </row>
    <row r="655" spans="1:7" ht="25.5" outlineLevel="4" x14ac:dyDescent="0.25">
      <c r="A655" s="72" t="s">
        <v>218</v>
      </c>
      <c r="B655" s="73" t="s">
        <v>226</v>
      </c>
      <c r="C655" s="72"/>
      <c r="D655" s="74" t="s">
        <v>505</v>
      </c>
      <c r="E655" s="75">
        <f>E656+E660</f>
        <v>3692.1</v>
      </c>
      <c r="F655" s="75">
        <f>F656+F660</f>
        <v>2964.5</v>
      </c>
      <c r="G655" s="50"/>
    </row>
    <row r="656" spans="1:7" ht="25.5" outlineLevel="5" x14ac:dyDescent="0.25">
      <c r="A656" s="72" t="s">
        <v>218</v>
      </c>
      <c r="B656" s="73" t="s">
        <v>227</v>
      </c>
      <c r="C656" s="72"/>
      <c r="D656" s="74" t="s">
        <v>506</v>
      </c>
      <c r="E656" s="75">
        <f>E657+E658+E659</f>
        <v>3552.1</v>
      </c>
      <c r="F656" s="75">
        <f>F657+F658+F659</f>
        <v>2824.5</v>
      </c>
      <c r="G656" s="50"/>
    </row>
    <row r="657" spans="1:7" ht="51" outlineLevel="6" x14ac:dyDescent="0.25">
      <c r="A657" s="72" t="s">
        <v>218</v>
      </c>
      <c r="B657" s="73" t="s">
        <v>227</v>
      </c>
      <c r="C657" s="72" t="s">
        <v>6</v>
      </c>
      <c r="D657" s="74" t="s">
        <v>289</v>
      </c>
      <c r="E657" s="75">
        <f>'№ 5ведомственная'!F686</f>
        <v>2159.5</v>
      </c>
      <c r="F657" s="75">
        <f>'№ 5ведомственная'!G686</f>
        <v>1634.5</v>
      </c>
      <c r="G657" s="50"/>
    </row>
    <row r="658" spans="1:7" ht="25.5" outlineLevel="6" x14ac:dyDescent="0.25">
      <c r="A658" s="72" t="s">
        <v>218</v>
      </c>
      <c r="B658" s="73" t="s">
        <v>227</v>
      </c>
      <c r="C658" s="72" t="s">
        <v>7</v>
      </c>
      <c r="D658" s="74" t="s">
        <v>290</v>
      </c>
      <c r="E658" s="75">
        <f>'№ 5ведомственная'!F687</f>
        <v>1222.5999999999999</v>
      </c>
      <c r="F658" s="75">
        <f>'№ 5ведомственная'!G687</f>
        <v>1140.3</v>
      </c>
      <c r="G658" s="50"/>
    </row>
    <row r="659" spans="1:7" outlineLevel="6" x14ac:dyDescent="0.25">
      <c r="A659" s="73" t="s">
        <v>218</v>
      </c>
      <c r="B659" s="73" t="s">
        <v>227</v>
      </c>
      <c r="C659" s="72">
        <v>800</v>
      </c>
      <c r="D659" s="74" t="s">
        <v>291</v>
      </c>
      <c r="E659" s="75">
        <f>'№ 5ведомственная'!F688</f>
        <v>170</v>
      </c>
      <c r="F659" s="75">
        <f>'№ 5ведомственная'!G688</f>
        <v>49.7</v>
      </c>
      <c r="G659" s="50"/>
    </row>
    <row r="660" spans="1:7" outlineLevel="6" x14ac:dyDescent="0.25">
      <c r="A660" s="73" t="s">
        <v>218</v>
      </c>
      <c r="B660" s="73" t="s">
        <v>690</v>
      </c>
      <c r="C660" s="72"/>
      <c r="D660" s="81" t="s">
        <v>691</v>
      </c>
      <c r="E660" s="75">
        <f>E661</f>
        <v>140</v>
      </c>
      <c r="F660" s="75">
        <f t="shared" ref="F660" si="108">F661</f>
        <v>140</v>
      </c>
      <c r="G660" s="50"/>
    </row>
    <row r="661" spans="1:7" ht="25.5" outlineLevel="6" x14ac:dyDescent="0.25">
      <c r="A661" s="73" t="s">
        <v>218</v>
      </c>
      <c r="B661" s="73" t="s">
        <v>690</v>
      </c>
      <c r="C661" s="72" t="s">
        <v>7</v>
      </c>
      <c r="D661" s="74" t="s">
        <v>290</v>
      </c>
      <c r="E661" s="75">
        <f>'№ 5ведомственная'!F690</f>
        <v>140</v>
      </c>
      <c r="F661" s="75">
        <f>'№ 5ведомственная'!G690</f>
        <v>140</v>
      </c>
      <c r="G661" s="50"/>
    </row>
    <row r="662" spans="1:7" ht="38.25" outlineLevel="6" x14ac:dyDescent="0.25">
      <c r="A662" s="73" t="s">
        <v>218</v>
      </c>
      <c r="B662" s="73" t="s">
        <v>135</v>
      </c>
      <c r="C662" s="73"/>
      <c r="D662" s="74" t="s">
        <v>633</v>
      </c>
      <c r="E662" s="75">
        <f>E663</f>
        <v>50</v>
      </c>
      <c r="F662" s="75">
        <f t="shared" ref="F662" si="109">F663</f>
        <v>41</v>
      </c>
      <c r="G662" s="50"/>
    </row>
    <row r="663" spans="1:7" ht="25.5" outlineLevel="3" x14ac:dyDescent="0.25">
      <c r="A663" s="72" t="s">
        <v>218</v>
      </c>
      <c r="B663" s="77" t="s">
        <v>144</v>
      </c>
      <c r="C663" s="76"/>
      <c r="D663" s="78" t="s">
        <v>427</v>
      </c>
      <c r="E663" s="79">
        <f>E664</f>
        <v>50</v>
      </c>
      <c r="F663" s="79">
        <f t="shared" ref="F663" si="110">F664</f>
        <v>41</v>
      </c>
      <c r="G663" s="50"/>
    </row>
    <row r="664" spans="1:7" ht="38.25" outlineLevel="4" x14ac:dyDescent="0.25">
      <c r="A664" s="72" t="s">
        <v>218</v>
      </c>
      <c r="B664" s="73" t="s">
        <v>191</v>
      </c>
      <c r="C664" s="72"/>
      <c r="D664" s="74" t="s">
        <v>467</v>
      </c>
      <c r="E664" s="75">
        <f t="shared" ref="E664:F665" si="111">E665</f>
        <v>50</v>
      </c>
      <c r="F664" s="75">
        <f t="shared" si="111"/>
        <v>41</v>
      </c>
      <c r="G664" s="50"/>
    </row>
    <row r="665" spans="1:7" ht="25.5" outlineLevel="5" x14ac:dyDescent="0.25">
      <c r="A665" s="73" t="s">
        <v>218</v>
      </c>
      <c r="B665" s="73" t="s">
        <v>192</v>
      </c>
      <c r="C665" s="72"/>
      <c r="D665" s="74" t="s">
        <v>468</v>
      </c>
      <c r="E665" s="75">
        <f t="shared" si="111"/>
        <v>50</v>
      </c>
      <c r="F665" s="75">
        <f t="shared" si="111"/>
        <v>41</v>
      </c>
      <c r="G665" s="50"/>
    </row>
    <row r="666" spans="1:7" ht="51" outlineLevel="6" x14ac:dyDescent="0.25">
      <c r="A666" s="72" t="s">
        <v>218</v>
      </c>
      <c r="B666" s="73" t="s">
        <v>192</v>
      </c>
      <c r="C666" s="72">
        <v>100</v>
      </c>
      <c r="D666" s="74" t="s">
        <v>289</v>
      </c>
      <c r="E666" s="75">
        <f>'№ 5ведомственная'!F695</f>
        <v>50</v>
      </c>
      <c r="F666" s="75">
        <f>'№ 5ведомственная'!G695</f>
        <v>41</v>
      </c>
      <c r="G666" s="50"/>
    </row>
    <row r="667" spans="1:7" outlineLevel="1" x14ac:dyDescent="0.25">
      <c r="A667" s="72">
        <v>1103</v>
      </c>
      <c r="B667" s="73"/>
      <c r="C667" s="72"/>
      <c r="D667" s="74" t="s">
        <v>281</v>
      </c>
      <c r="E667" s="75">
        <f>E668</f>
        <v>6074.6</v>
      </c>
      <c r="F667" s="75">
        <f t="shared" ref="F667:F671" si="112">F668</f>
        <v>5510.3</v>
      </c>
      <c r="G667" s="50"/>
    </row>
    <row r="668" spans="1:7" ht="38.25" outlineLevel="2" x14ac:dyDescent="0.25">
      <c r="A668" s="72" t="s">
        <v>188</v>
      </c>
      <c r="B668" s="73" t="s">
        <v>147</v>
      </c>
      <c r="C668" s="72"/>
      <c r="D668" s="74" t="s">
        <v>630</v>
      </c>
      <c r="E668" s="75">
        <f>E669</f>
        <v>6074.6</v>
      </c>
      <c r="F668" s="75">
        <f t="shared" si="112"/>
        <v>5510.3</v>
      </c>
      <c r="G668" s="50"/>
    </row>
    <row r="669" spans="1:7" ht="25.5" outlineLevel="3" x14ac:dyDescent="0.25">
      <c r="A669" s="72" t="s">
        <v>188</v>
      </c>
      <c r="B669" s="73" t="s">
        <v>168</v>
      </c>
      <c r="C669" s="72"/>
      <c r="D669" s="74" t="s">
        <v>451</v>
      </c>
      <c r="E669" s="75">
        <f>E670+E673</f>
        <v>6074.6</v>
      </c>
      <c r="F669" s="75">
        <f t="shared" ref="F669" si="113">F670+F673</f>
        <v>5510.3</v>
      </c>
      <c r="G669" s="50"/>
    </row>
    <row r="670" spans="1:7" ht="25.5" outlineLevel="4" x14ac:dyDescent="0.25">
      <c r="A670" s="72" t="s">
        <v>188</v>
      </c>
      <c r="B670" s="73" t="s">
        <v>169</v>
      </c>
      <c r="C670" s="72"/>
      <c r="D670" s="74" t="s">
        <v>452</v>
      </c>
      <c r="E670" s="75">
        <f>E671</f>
        <v>4959.6000000000004</v>
      </c>
      <c r="F670" s="75">
        <f t="shared" si="112"/>
        <v>4395.3</v>
      </c>
      <c r="G670" s="50"/>
    </row>
    <row r="671" spans="1:7" ht="38.25" outlineLevel="5" x14ac:dyDescent="0.25">
      <c r="A671" s="72" t="s">
        <v>188</v>
      </c>
      <c r="B671" s="73" t="s">
        <v>189</v>
      </c>
      <c r="C671" s="72"/>
      <c r="D671" s="74" t="s">
        <v>466</v>
      </c>
      <c r="E671" s="75">
        <f>E672</f>
        <v>4959.6000000000004</v>
      </c>
      <c r="F671" s="75">
        <f t="shared" si="112"/>
        <v>4395.3</v>
      </c>
      <c r="G671" s="50"/>
    </row>
    <row r="672" spans="1:7" ht="25.5" outlineLevel="6" x14ac:dyDescent="0.25">
      <c r="A672" s="72" t="s">
        <v>188</v>
      </c>
      <c r="B672" s="73" t="s">
        <v>189</v>
      </c>
      <c r="C672" s="72" t="s">
        <v>39</v>
      </c>
      <c r="D672" s="74" t="s">
        <v>316</v>
      </c>
      <c r="E672" s="75">
        <f>'№ 5ведомственная'!F548</f>
        <v>4959.6000000000004</v>
      </c>
      <c r="F672" s="75">
        <f>'№ 5ведомственная'!G548</f>
        <v>4395.3</v>
      </c>
      <c r="G672" s="50"/>
    </row>
    <row r="673" spans="1:7" ht="25.5" outlineLevel="6" x14ac:dyDescent="0.25">
      <c r="A673" s="73" t="s">
        <v>188</v>
      </c>
      <c r="B673" s="73" t="s">
        <v>660</v>
      </c>
      <c r="C673" s="72"/>
      <c r="D673" s="74" t="s">
        <v>662</v>
      </c>
      <c r="E673" s="75">
        <f>E676+E674</f>
        <v>1115</v>
      </c>
      <c r="F673" s="75">
        <f t="shared" ref="F673" si="114">F676+F674</f>
        <v>1115</v>
      </c>
      <c r="G673" s="50"/>
    </row>
    <row r="674" spans="1:7" ht="76.5" outlineLevel="6" x14ac:dyDescent="0.25">
      <c r="A674" s="73" t="s">
        <v>188</v>
      </c>
      <c r="B674" s="73" t="s">
        <v>668</v>
      </c>
      <c r="C674" s="72"/>
      <c r="D674" s="74" t="s">
        <v>669</v>
      </c>
      <c r="E674" s="75">
        <f>E675</f>
        <v>1000</v>
      </c>
      <c r="F674" s="75">
        <f t="shared" ref="F674" si="115">F675</f>
        <v>1000</v>
      </c>
      <c r="G674" s="50"/>
    </row>
    <row r="675" spans="1:7" ht="25.5" outlineLevel="6" x14ac:dyDescent="0.25">
      <c r="A675" s="73" t="s">
        <v>188</v>
      </c>
      <c r="B675" s="73" t="s">
        <v>668</v>
      </c>
      <c r="C675" s="72" t="s">
        <v>39</v>
      </c>
      <c r="D675" s="74" t="s">
        <v>316</v>
      </c>
      <c r="E675" s="75">
        <f>'№ 5ведомственная'!F551</f>
        <v>1000</v>
      </c>
      <c r="F675" s="75">
        <f>'№ 5ведомственная'!G551</f>
        <v>1000</v>
      </c>
      <c r="G675" s="50"/>
    </row>
    <row r="676" spans="1:7" ht="76.5" outlineLevel="6" x14ac:dyDescent="0.25">
      <c r="A676" s="73" t="s">
        <v>188</v>
      </c>
      <c r="B676" s="73" t="s">
        <v>659</v>
      </c>
      <c r="C676" s="72"/>
      <c r="D676" s="74" t="s">
        <v>661</v>
      </c>
      <c r="E676" s="75">
        <f>E677</f>
        <v>115</v>
      </c>
      <c r="F676" s="75">
        <f t="shared" ref="F676" si="116">F677</f>
        <v>115</v>
      </c>
      <c r="G676" s="50"/>
    </row>
    <row r="677" spans="1:7" ht="25.5" outlineLevel="6" x14ac:dyDescent="0.25">
      <c r="A677" s="73" t="s">
        <v>188</v>
      </c>
      <c r="B677" s="73" t="s">
        <v>659</v>
      </c>
      <c r="C677" s="72" t="s">
        <v>39</v>
      </c>
      <c r="D677" s="74" t="s">
        <v>316</v>
      </c>
      <c r="E677" s="75">
        <f>'№ 5ведомственная'!F553</f>
        <v>115</v>
      </c>
      <c r="F677" s="75">
        <f>'№ 5ведомственная'!G553</f>
        <v>115</v>
      </c>
      <c r="G677" s="50"/>
    </row>
    <row r="678" spans="1:7" s="26" customFormat="1" x14ac:dyDescent="0.25">
      <c r="A678" s="68" t="s">
        <v>137</v>
      </c>
      <c r="B678" s="69"/>
      <c r="C678" s="68"/>
      <c r="D678" s="70" t="s">
        <v>241</v>
      </c>
      <c r="E678" s="71">
        <f t="shared" ref="E678:E685" si="117">E679</f>
        <v>2235.3000000000002</v>
      </c>
      <c r="F678" s="71">
        <f t="shared" ref="F678:F680" si="118">F679</f>
        <v>2235.3000000000002</v>
      </c>
      <c r="G678" s="55"/>
    </row>
    <row r="679" spans="1:7" outlineLevel="1" x14ac:dyDescent="0.25">
      <c r="A679" s="72" t="s">
        <v>138</v>
      </c>
      <c r="B679" s="73"/>
      <c r="C679" s="72"/>
      <c r="D679" s="74" t="s">
        <v>273</v>
      </c>
      <c r="E679" s="75">
        <f t="shared" si="117"/>
        <v>2235.3000000000002</v>
      </c>
      <c r="F679" s="75">
        <f t="shared" si="118"/>
        <v>2235.3000000000002</v>
      </c>
      <c r="G679" s="50"/>
    </row>
    <row r="680" spans="1:7" ht="38.25" outlineLevel="2" x14ac:dyDescent="0.25">
      <c r="A680" s="72" t="s">
        <v>138</v>
      </c>
      <c r="B680" s="73" t="s">
        <v>13</v>
      </c>
      <c r="C680" s="72"/>
      <c r="D680" s="74" t="str">
        <f>'№ 6 Программы'!C392</f>
        <v xml:space="preserve"> Муниципальная программа "Информационная политика и работа с общественностью Кашинского городского округа Тверской области на 2023-2028 годы"</v>
      </c>
      <c r="E680" s="75">
        <f t="shared" si="117"/>
        <v>2235.3000000000002</v>
      </c>
      <c r="F680" s="75">
        <f t="shared" si="118"/>
        <v>2235.3000000000002</v>
      </c>
      <c r="G680" s="50"/>
    </row>
    <row r="681" spans="1:7" ht="25.5" outlineLevel="3" x14ac:dyDescent="0.25">
      <c r="A681" s="72" t="s">
        <v>138</v>
      </c>
      <c r="B681" s="73" t="s">
        <v>139</v>
      </c>
      <c r="C681" s="72"/>
      <c r="D681" s="74" t="s">
        <v>425</v>
      </c>
      <c r="E681" s="75">
        <f>E682</f>
        <v>2235.3000000000002</v>
      </c>
      <c r="F681" s="75">
        <f>F682</f>
        <v>2235.3000000000002</v>
      </c>
      <c r="G681" s="50"/>
    </row>
    <row r="682" spans="1:7" outlineLevel="4" x14ac:dyDescent="0.25">
      <c r="A682" s="72" t="s">
        <v>138</v>
      </c>
      <c r="B682" s="73" t="s">
        <v>140</v>
      </c>
      <c r="C682" s="72"/>
      <c r="D682" s="74" t="s">
        <v>520</v>
      </c>
      <c r="E682" s="75">
        <f>E683+E685</f>
        <v>2235.3000000000002</v>
      </c>
      <c r="F682" s="75">
        <f>F683+F685</f>
        <v>2235.3000000000002</v>
      </c>
      <c r="G682" s="50"/>
    </row>
    <row r="683" spans="1:7" ht="25.5" outlineLevel="4" x14ac:dyDescent="0.25">
      <c r="A683" s="73" t="s">
        <v>138</v>
      </c>
      <c r="B683" s="73" t="s">
        <v>544</v>
      </c>
      <c r="C683" s="72"/>
      <c r="D683" s="74" t="s">
        <v>681</v>
      </c>
      <c r="E683" s="75">
        <f>E684</f>
        <v>999.7</v>
      </c>
      <c r="F683" s="75">
        <f>F684</f>
        <v>999.7</v>
      </c>
      <c r="G683" s="50"/>
    </row>
    <row r="684" spans="1:7" ht="25.5" outlineLevel="4" x14ac:dyDescent="0.25">
      <c r="A684" s="73" t="s">
        <v>138</v>
      </c>
      <c r="B684" s="73" t="s">
        <v>544</v>
      </c>
      <c r="C684" s="72" t="s">
        <v>39</v>
      </c>
      <c r="D684" s="74" t="s">
        <v>316</v>
      </c>
      <c r="E684" s="75">
        <f>'№ 5ведомственная'!F372</f>
        <v>999.7</v>
      </c>
      <c r="F684" s="75">
        <f>'№ 5ведомственная'!G372</f>
        <v>999.7</v>
      </c>
      <c r="G684" s="50"/>
    </row>
    <row r="685" spans="1:7" outlineLevel="5" x14ac:dyDescent="0.25">
      <c r="A685" s="82" t="s">
        <v>138</v>
      </c>
      <c r="B685" s="83" t="s">
        <v>141</v>
      </c>
      <c r="C685" s="82"/>
      <c r="D685" s="84" t="s">
        <v>426</v>
      </c>
      <c r="E685" s="85">
        <f t="shared" si="117"/>
        <v>1235.5999999999999</v>
      </c>
      <c r="F685" s="85">
        <f>F686</f>
        <v>1235.5999999999999</v>
      </c>
      <c r="G685" s="50"/>
    </row>
    <row r="686" spans="1:7" ht="25.5" outlineLevel="6" x14ac:dyDescent="0.25">
      <c r="A686" s="86" t="s">
        <v>138</v>
      </c>
      <c r="B686" s="87" t="s">
        <v>141</v>
      </c>
      <c r="C686" s="86" t="s">
        <v>39</v>
      </c>
      <c r="D686" s="98" t="s">
        <v>316</v>
      </c>
      <c r="E686" s="99">
        <f>'№ 5ведомственная'!F374</f>
        <v>1235.5999999999999</v>
      </c>
      <c r="F686" s="99">
        <f>'№ 5ведомственная'!G374</f>
        <v>1235.5999999999999</v>
      </c>
      <c r="G686" s="50"/>
    </row>
  </sheetData>
  <mergeCells count="16">
    <mergeCell ref="D14:D15"/>
    <mergeCell ref="C14:C15"/>
    <mergeCell ref="B14:B15"/>
    <mergeCell ref="A14:A15"/>
    <mergeCell ref="F14:F15"/>
    <mergeCell ref="E14:E15"/>
    <mergeCell ref="D13:F13"/>
    <mergeCell ref="A10:F11"/>
    <mergeCell ref="D12:F12"/>
    <mergeCell ref="D1:F1"/>
    <mergeCell ref="D2:F2"/>
    <mergeCell ref="D5:F5"/>
    <mergeCell ref="D6:F6"/>
    <mergeCell ref="D7:F7"/>
    <mergeCell ref="D4:F4"/>
    <mergeCell ref="D3:F3"/>
  </mergeCells>
  <pageMargins left="0.78740157480314965" right="0.59055118110236227" top="0.59055118110236227" bottom="0.59055118110236227" header="0.39370078740157483" footer="0.51181102362204722"/>
  <pageSetup paperSize="9" scale="82"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J707"/>
  <sheetViews>
    <sheetView showGridLines="0" view="pageBreakPreview" zoomScale="140" zoomScaleSheetLayoutView="140" workbookViewId="0">
      <selection activeCell="E3" sqref="E3:G3"/>
    </sheetView>
  </sheetViews>
  <sheetFormatPr defaultColWidth="9.140625" defaultRowHeight="15" outlineLevelRow="7" x14ac:dyDescent="0.25"/>
  <cols>
    <col min="1" max="1" width="7.7109375" style="118" customWidth="1"/>
    <col min="2" max="2" width="7.7109375" style="119" customWidth="1"/>
    <col min="3" max="3" width="10.7109375" style="119" customWidth="1"/>
    <col min="4" max="4" width="7.7109375" style="118" customWidth="1"/>
    <col min="5" max="5" width="50.7109375" style="118" customWidth="1"/>
    <col min="6" max="6" width="18.85546875" style="139" customWidth="1"/>
    <col min="7" max="7" width="19.28515625" style="139" customWidth="1"/>
    <col min="8" max="8" width="9.140625" style="49"/>
    <col min="9" max="16384" width="9.140625" style="1"/>
  </cols>
  <sheetData>
    <row r="1" spans="1:10" s="12" customFormat="1" x14ac:dyDescent="0.25">
      <c r="A1" s="152"/>
      <c r="B1" s="153"/>
      <c r="C1" s="153"/>
      <c r="D1" s="152"/>
      <c r="E1" s="195" t="s">
        <v>738</v>
      </c>
      <c r="F1" s="195"/>
      <c r="G1" s="195"/>
    </row>
    <row r="2" spans="1:10" s="12" customFormat="1" x14ac:dyDescent="0.25">
      <c r="A2" s="152"/>
      <c r="B2" s="153"/>
      <c r="C2" s="153"/>
      <c r="D2" s="152"/>
      <c r="E2" s="195" t="s">
        <v>905</v>
      </c>
      <c r="F2" s="195"/>
      <c r="G2" s="195"/>
    </row>
    <row r="3" spans="1:10" s="12" customFormat="1" x14ac:dyDescent="0.25">
      <c r="A3" s="152"/>
      <c r="B3" s="153"/>
      <c r="C3" s="153"/>
      <c r="D3" s="152"/>
      <c r="E3" s="195" t="s">
        <v>907</v>
      </c>
      <c r="F3" s="195"/>
      <c r="G3" s="195"/>
    </row>
    <row r="4" spans="1:10" s="12" customFormat="1" x14ac:dyDescent="0.25">
      <c r="A4" s="152"/>
      <c r="B4" s="153"/>
      <c r="C4" s="153"/>
      <c r="D4" s="152"/>
      <c r="E4" s="195" t="s">
        <v>739</v>
      </c>
      <c r="F4" s="195"/>
      <c r="G4" s="195"/>
    </row>
    <row r="5" spans="1:10" s="12" customFormat="1" x14ac:dyDescent="0.25">
      <c r="A5" s="152"/>
      <c r="B5" s="153"/>
      <c r="C5" s="153"/>
      <c r="D5" s="152"/>
      <c r="E5" s="195" t="s">
        <v>884</v>
      </c>
      <c r="F5" s="195"/>
      <c r="G5" s="195"/>
    </row>
    <row r="6" spans="1:10" x14ac:dyDescent="0.25">
      <c r="A6" s="152"/>
      <c r="B6" s="153"/>
      <c r="C6" s="153"/>
      <c r="D6" s="152"/>
      <c r="E6" s="152"/>
      <c r="F6" s="154"/>
      <c r="G6" s="154"/>
    </row>
    <row r="7" spans="1:10" x14ac:dyDescent="0.25">
      <c r="A7" s="152"/>
      <c r="B7" s="153"/>
      <c r="C7" s="153"/>
      <c r="D7" s="152"/>
      <c r="E7" s="152"/>
      <c r="F7" s="154"/>
      <c r="G7" s="154"/>
    </row>
    <row r="8" spans="1:10" s="12" customFormat="1" x14ac:dyDescent="0.25">
      <c r="A8" s="152"/>
      <c r="B8" s="153"/>
      <c r="C8" s="153"/>
      <c r="D8" s="152"/>
      <c r="E8" s="120"/>
      <c r="F8" s="23"/>
      <c r="G8" s="5"/>
      <c r="H8" s="57"/>
    </row>
    <row r="9" spans="1:10" s="12" customFormat="1" ht="102" customHeight="1" x14ac:dyDescent="0.25">
      <c r="A9" s="182" t="s">
        <v>872</v>
      </c>
      <c r="B9" s="182"/>
      <c r="C9" s="182"/>
      <c r="D9" s="182"/>
      <c r="E9" s="182"/>
      <c r="F9" s="182"/>
      <c r="G9" s="182"/>
      <c r="H9" s="57"/>
    </row>
    <row r="10" spans="1:10" ht="15.75" customHeight="1" x14ac:dyDescent="0.25">
      <c r="E10" s="159"/>
      <c r="F10" s="160"/>
      <c r="G10" s="160"/>
    </row>
    <row r="11" spans="1:10" ht="12" customHeight="1" x14ac:dyDescent="0.25">
      <c r="A11" s="161" t="s">
        <v>508</v>
      </c>
      <c r="B11" s="185" t="s">
        <v>509</v>
      </c>
      <c r="C11" s="185" t="s">
        <v>510</v>
      </c>
      <c r="D11" s="161" t="s">
        <v>511</v>
      </c>
      <c r="E11" s="161" t="s">
        <v>512</v>
      </c>
      <c r="F11" s="163" t="s">
        <v>736</v>
      </c>
      <c r="G11" s="165" t="s">
        <v>737</v>
      </c>
    </row>
    <row r="12" spans="1:10" ht="48" customHeight="1" x14ac:dyDescent="0.25">
      <c r="A12" s="161"/>
      <c r="B12" s="185"/>
      <c r="C12" s="185"/>
      <c r="D12" s="161"/>
      <c r="E12" s="161"/>
      <c r="F12" s="164"/>
      <c r="G12" s="166"/>
    </row>
    <row r="13" spans="1:10" ht="16.5" customHeight="1" x14ac:dyDescent="0.25">
      <c r="A13" s="47">
        <v>1</v>
      </c>
      <c r="B13" s="121">
        <v>2</v>
      </c>
      <c r="C13" s="121">
        <v>3</v>
      </c>
      <c r="D13" s="47">
        <v>4</v>
      </c>
      <c r="E13" s="47">
        <v>5</v>
      </c>
      <c r="F13" s="10">
        <v>6</v>
      </c>
      <c r="G13" s="10">
        <v>7</v>
      </c>
    </row>
    <row r="14" spans="1:10" s="3" customFormat="1" ht="16.5" customHeight="1" x14ac:dyDescent="0.25">
      <c r="A14" s="24"/>
      <c r="B14" s="122"/>
      <c r="C14" s="122"/>
      <c r="D14" s="24"/>
      <c r="E14" s="25" t="s">
        <v>507</v>
      </c>
      <c r="F14" s="123">
        <f>F15+F25+F375+F554+F696</f>
        <v>1076188.43</v>
      </c>
      <c r="G14" s="6">
        <f>G15+G25+G375+G554+G696</f>
        <v>1022418.0399999998</v>
      </c>
      <c r="H14" s="114"/>
      <c r="I14" s="115"/>
      <c r="J14" s="116"/>
    </row>
    <row r="15" spans="1:10" s="58" customFormat="1" ht="25.5" x14ac:dyDescent="0.25">
      <c r="A15" s="19" t="s">
        <v>0</v>
      </c>
      <c r="B15" s="46"/>
      <c r="C15" s="46"/>
      <c r="D15" s="19"/>
      <c r="E15" s="20" t="s">
        <v>230</v>
      </c>
      <c r="F15" s="7">
        <f>F16</f>
        <v>13184.4</v>
      </c>
      <c r="G15" s="7">
        <f>G16</f>
        <v>12903.5</v>
      </c>
    </row>
    <row r="16" spans="1:10" outlineLevel="1" x14ac:dyDescent="0.25">
      <c r="A16" s="15" t="s">
        <v>0</v>
      </c>
      <c r="B16" s="16" t="s">
        <v>1</v>
      </c>
      <c r="C16" s="16"/>
      <c r="D16" s="15"/>
      <c r="E16" s="17" t="s">
        <v>235</v>
      </c>
      <c r="F16" s="8">
        <f>F17</f>
        <v>13184.4</v>
      </c>
      <c r="G16" s="8">
        <f t="shared" ref="G16:G18" si="0">G17</f>
        <v>12903.5</v>
      </c>
      <c r="I16" s="11"/>
    </row>
    <row r="17" spans="1:7" ht="38.25" outlineLevel="2" x14ac:dyDescent="0.25">
      <c r="A17" s="15" t="s">
        <v>0</v>
      </c>
      <c r="B17" s="16" t="s">
        <v>2</v>
      </c>
      <c r="C17" s="16"/>
      <c r="D17" s="15"/>
      <c r="E17" s="17" t="s">
        <v>244</v>
      </c>
      <c r="F17" s="8">
        <f>F18</f>
        <v>13184.4</v>
      </c>
      <c r="G17" s="8">
        <f t="shared" si="0"/>
        <v>12903.5</v>
      </c>
    </row>
    <row r="18" spans="1:7" outlineLevel="3" x14ac:dyDescent="0.25">
      <c r="A18" s="15" t="s">
        <v>0</v>
      </c>
      <c r="B18" s="16" t="s">
        <v>2</v>
      </c>
      <c r="C18" s="16" t="s">
        <v>3</v>
      </c>
      <c r="D18" s="15"/>
      <c r="E18" s="17" t="s">
        <v>245</v>
      </c>
      <c r="F18" s="8">
        <f>F19</f>
        <v>13184.4</v>
      </c>
      <c r="G18" s="8">
        <f t="shared" si="0"/>
        <v>12903.5</v>
      </c>
    </row>
    <row r="19" spans="1:7" ht="38.25" outlineLevel="4" x14ac:dyDescent="0.25">
      <c r="A19" s="15" t="s">
        <v>0</v>
      </c>
      <c r="B19" s="16" t="s">
        <v>2</v>
      </c>
      <c r="C19" s="16" t="s">
        <v>4</v>
      </c>
      <c r="D19" s="15"/>
      <c r="E19" s="17" t="s">
        <v>287</v>
      </c>
      <c r="F19" s="8">
        <f>F20+F23</f>
        <v>13184.4</v>
      </c>
      <c r="G19" s="8">
        <f>G20+G23</f>
        <v>12903.5</v>
      </c>
    </row>
    <row r="20" spans="1:7" ht="25.5" outlineLevel="6" x14ac:dyDescent="0.25">
      <c r="A20" s="15" t="s">
        <v>0</v>
      </c>
      <c r="B20" s="16" t="s">
        <v>2</v>
      </c>
      <c r="C20" s="16" t="s">
        <v>5</v>
      </c>
      <c r="D20" s="15"/>
      <c r="E20" s="17" t="s">
        <v>288</v>
      </c>
      <c r="F20" s="8">
        <f>F21+F22</f>
        <v>13184.4</v>
      </c>
      <c r="G20" s="8">
        <f>G21+G22</f>
        <v>12723.9</v>
      </c>
    </row>
    <row r="21" spans="1:7" ht="51" outlineLevel="7" x14ac:dyDescent="0.25">
      <c r="A21" s="15" t="s">
        <v>0</v>
      </c>
      <c r="B21" s="16" t="s">
        <v>2</v>
      </c>
      <c r="C21" s="16" t="s">
        <v>5</v>
      </c>
      <c r="D21" s="15" t="s">
        <v>6</v>
      </c>
      <c r="E21" s="17" t="s">
        <v>289</v>
      </c>
      <c r="F21" s="8">
        <v>12274.8</v>
      </c>
      <c r="G21" s="8">
        <v>11997.3</v>
      </c>
    </row>
    <row r="22" spans="1:7" ht="25.5" outlineLevel="7" x14ac:dyDescent="0.25">
      <c r="A22" s="15" t="s">
        <v>0</v>
      </c>
      <c r="B22" s="16" t="s">
        <v>2</v>
      </c>
      <c r="C22" s="16" t="s">
        <v>5</v>
      </c>
      <c r="D22" s="15" t="s">
        <v>7</v>
      </c>
      <c r="E22" s="17" t="s">
        <v>290</v>
      </c>
      <c r="F22" s="8">
        <v>909.6</v>
      </c>
      <c r="G22" s="8">
        <v>726.6</v>
      </c>
    </row>
    <row r="23" spans="1:7" s="49" customFormat="1" ht="52.5" customHeight="1" outlineLevel="7" x14ac:dyDescent="0.25">
      <c r="A23" s="15">
        <v>801</v>
      </c>
      <c r="B23" s="16" t="s">
        <v>2</v>
      </c>
      <c r="C23" s="16" t="s">
        <v>731</v>
      </c>
      <c r="D23" s="15"/>
      <c r="E23" s="17" t="s">
        <v>900</v>
      </c>
      <c r="F23" s="8">
        <v>0</v>
      </c>
      <c r="G23" s="8">
        <f>G24</f>
        <v>179.6</v>
      </c>
    </row>
    <row r="24" spans="1:7" s="49" customFormat="1" ht="54.75" customHeight="1" outlineLevel="7" x14ac:dyDescent="0.25">
      <c r="A24" s="15">
        <v>801</v>
      </c>
      <c r="B24" s="16" t="s">
        <v>2</v>
      </c>
      <c r="C24" s="16" t="s">
        <v>731</v>
      </c>
      <c r="D24" s="15">
        <v>100</v>
      </c>
      <c r="E24" s="17" t="s">
        <v>743</v>
      </c>
      <c r="F24" s="8">
        <v>0</v>
      </c>
      <c r="G24" s="8">
        <v>179.6</v>
      </c>
    </row>
    <row r="25" spans="1:7" s="58" customFormat="1" x14ac:dyDescent="0.25">
      <c r="A25" s="19" t="s">
        <v>11</v>
      </c>
      <c r="B25" s="46"/>
      <c r="C25" s="46"/>
      <c r="D25" s="19"/>
      <c r="E25" s="20" t="s">
        <v>231</v>
      </c>
      <c r="F25" s="7">
        <f>F26+F94+F143+F209+F336+F367+F325</f>
        <v>369107.9</v>
      </c>
      <c r="G25" s="7">
        <f>G26+G94+G143+G209+G336+G367+G325</f>
        <v>337649.19999999995</v>
      </c>
    </row>
    <row r="26" spans="1:7" outlineLevel="1" x14ac:dyDescent="0.25">
      <c r="A26" s="15" t="s">
        <v>11</v>
      </c>
      <c r="B26" s="16" t="s">
        <v>1</v>
      </c>
      <c r="C26" s="16"/>
      <c r="D26" s="15"/>
      <c r="E26" s="17" t="s">
        <v>235</v>
      </c>
      <c r="F26" s="8">
        <f>F27+F33+F48+F54+F59</f>
        <v>78218.5</v>
      </c>
      <c r="G26" s="8">
        <f>G27+G33+G48+G54+G59</f>
        <v>76271.799999999988</v>
      </c>
    </row>
    <row r="27" spans="1:7" ht="25.5" outlineLevel="2" x14ac:dyDescent="0.25">
      <c r="A27" s="15" t="s">
        <v>11</v>
      </c>
      <c r="B27" s="16" t="s">
        <v>12</v>
      </c>
      <c r="C27" s="16"/>
      <c r="D27" s="15"/>
      <c r="E27" s="17" t="s">
        <v>246</v>
      </c>
      <c r="F27" s="8">
        <f t="shared" ref="F27:G31" si="1">F28</f>
        <v>2734.9</v>
      </c>
      <c r="G27" s="8">
        <f t="shared" si="1"/>
        <v>1610.8</v>
      </c>
    </row>
    <row r="28" spans="1:7" ht="38.25" outlineLevel="3" x14ac:dyDescent="0.25">
      <c r="A28" s="15" t="s">
        <v>11</v>
      </c>
      <c r="B28" s="16" t="s">
        <v>12</v>
      </c>
      <c r="C28" s="16" t="s">
        <v>13</v>
      </c>
      <c r="D28" s="15"/>
      <c r="E28" s="17" t="s">
        <v>634</v>
      </c>
      <c r="F28" s="8">
        <f t="shared" si="1"/>
        <v>2734.9</v>
      </c>
      <c r="G28" s="8">
        <f t="shared" si="1"/>
        <v>1610.8</v>
      </c>
    </row>
    <row r="29" spans="1:7" ht="38.25" outlineLevel="4" x14ac:dyDescent="0.25">
      <c r="A29" s="15" t="s">
        <v>11</v>
      </c>
      <c r="B29" s="16" t="s">
        <v>12</v>
      </c>
      <c r="C29" s="16" t="s">
        <v>14</v>
      </c>
      <c r="D29" s="15"/>
      <c r="E29" s="17" t="s">
        <v>295</v>
      </c>
      <c r="F29" s="8">
        <f t="shared" si="1"/>
        <v>2734.9</v>
      </c>
      <c r="G29" s="8">
        <f t="shared" si="1"/>
        <v>1610.8</v>
      </c>
    </row>
    <row r="30" spans="1:7" ht="25.5" outlineLevel="5" x14ac:dyDescent="0.25">
      <c r="A30" s="15" t="s">
        <v>11</v>
      </c>
      <c r="B30" s="16" t="s">
        <v>12</v>
      </c>
      <c r="C30" s="16" t="s">
        <v>15</v>
      </c>
      <c r="D30" s="15"/>
      <c r="E30" s="17" t="s">
        <v>296</v>
      </c>
      <c r="F30" s="8">
        <f t="shared" si="1"/>
        <v>2734.9</v>
      </c>
      <c r="G30" s="8">
        <f t="shared" si="1"/>
        <v>1610.8</v>
      </c>
    </row>
    <row r="31" spans="1:7" outlineLevel="6" x14ac:dyDescent="0.25">
      <c r="A31" s="15" t="s">
        <v>11</v>
      </c>
      <c r="B31" s="16" t="s">
        <v>12</v>
      </c>
      <c r="C31" s="16" t="s">
        <v>16</v>
      </c>
      <c r="D31" s="15"/>
      <c r="E31" s="17" t="s">
        <v>297</v>
      </c>
      <c r="F31" s="8">
        <f t="shared" si="1"/>
        <v>2734.9</v>
      </c>
      <c r="G31" s="8">
        <f t="shared" si="1"/>
        <v>1610.8</v>
      </c>
    </row>
    <row r="32" spans="1:7" ht="51" outlineLevel="7" x14ac:dyDescent="0.25">
      <c r="A32" s="15" t="s">
        <v>11</v>
      </c>
      <c r="B32" s="16" t="s">
        <v>12</v>
      </c>
      <c r="C32" s="16" t="s">
        <v>16</v>
      </c>
      <c r="D32" s="15" t="s">
        <v>6</v>
      </c>
      <c r="E32" s="17" t="s">
        <v>289</v>
      </c>
      <c r="F32" s="8">
        <v>2734.9</v>
      </c>
      <c r="G32" s="8">
        <v>1610.8</v>
      </c>
    </row>
    <row r="33" spans="1:7" s="49" customFormat="1" ht="38.25" outlineLevel="2" x14ac:dyDescent="0.25">
      <c r="A33" s="15" t="s">
        <v>11</v>
      </c>
      <c r="B33" s="16" t="s">
        <v>17</v>
      </c>
      <c r="C33" s="16"/>
      <c r="D33" s="15"/>
      <c r="E33" s="17" t="s">
        <v>887</v>
      </c>
      <c r="F33" s="8">
        <f>F34</f>
        <v>53869.499999999993</v>
      </c>
      <c r="G33" s="8">
        <f>G34</f>
        <v>54432.799999999996</v>
      </c>
    </row>
    <row r="34" spans="1:7" ht="38.25" outlineLevel="3" x14ac:dyDescent="0.25">
      <c r="A34" s="15" t="s">
        <v>11</v>
      </c>
      <c r="B34" s="16" t="s">
        <v>17</v>
      </c>
      <c r="C34" s="16" t="s">
        <v>13</v>
      </c>
      <c r="D34" s="15"/>
      <c r="E34" s="17" t="s">
        <v>634</v>
      </c>
      <c r="F34" s="8">
        <f>F35+F40</f>
        <v>53869.499999999993</v>
      </c>
      <c r="G34" s="8">
        <f>G35+G40</f>
        <v>54432.799999999996</v>
      </c>
    </row>
    <row r="35" spans="1:7" ht="38.25" outlineLevel="4" x14ac:dyDescent="0.25">
      <c r="A35" s="15" t="s">
        <v>11</v>
      </c>
      <c r="B35" s="16" t="s">
        <v>17</v>
      </c>
      <c r="C35" s="16" t="s">
        <v>18</v>
      </c>
      <c r="D35" s="15"/>
      <c r="E35" s="17" t="s">
        <v>729</v>
      </c>
      <c r="F35" s="8">
        <f t="shared" ref="F35:G36" si="2">F36</f>
        <v>418.70000000000005</v>
      </c>
      <c r="G35" s="8">
        <f t="shared" si="2"/>
        <v>418.7</v>
      </c>
    </row>
    <row r="36" spans="1:7" ht="63.75" outlineLevel="5" x14ac:dyDescent="0.25">
      <c r="A36" s="15" t="s">
        <v>11</v>
      </c>
      <c r="B36" s="16" t="s">
        <v>17</v>
      </c>
      <c r="C36" s="16" t="s">
        <v>19</v>
      </c>
      <c r="D36" s="15"/>
      <c r="E36" s="17" t="s">
        <v>299</v>
      </c>
      <c r="F36" s="8">
        <f t="shared" si="2"/>
        <v>418.70000000000005</v>
      </c>
      <c r="G36" s="8">
        <f t="shared" si="2"/>
        <v>418.7</v>
      </c>
    </row>
    <row r="37" spans="1:7" ht="51" outlineLevel="6" x14ac:dyDescent="0.25">
      <c r="A37" s="124" t="s">
        <v>11</v>
      </c>
      <c r="B37" s="125" t="s">
        <v>17</v>
      </c>
      <c r="C37" s="125" t="s">
        <v>20</v>
      </c>
      <c r="D37" s="124"/>
      <c r="E37" s="126" t="s">
        <v>676</v>
      </c>
      <c r="F37" s="127">
        <f>F38+F39</f>
        <v>418.70000000000005</v>
      </c>
      <c r="G37" s="127">
        <f>G38+G39</f>
        <v>418.7</v>
      </c>
    </row>
    <row r="38" spans="1:7" ht="51" outlineLevel="7" x14ac:dyDescent="0.25">
      <c r="A38" s="124" t="s">
        <v>11</v>
      </c>
      <c r="B38" s="125" t="s">
        <v>17</v>
      </c>
      <c r="C38" s="125" t="s">
        <v>20</v>
      </c>
      <c r="D38" s="124" t="s">
        <v>6</v>
      </c>
      <c r="E38" s="126" t="s">
        <v>289</v>
      </c>
      <c r="F38" s="127">
        <v>342.8</v>
      </c>
      <c r="G38" s="127">
        <v>397.9</v>
      </c>
    </row>
    <row r="39" spans="1:7" ht="25.5" outlineLevel="7" x14ac:dyDescent="0.25">
      <c r="A39" s="124" t="s">
        <v>11</v>
      </c>
      <c r="B39" s="125" t="s">
        <v>17</v>
      </c>
      <c r="C39" s="125" t="s">
        <v>20</v>
      </c>
      <c r="D39" s="124" t="s">
        <v>7</v>
      </c>
      <c r="E39" s="126" t="s">
        <v>290</v>
      </c>
      <c r="F39" s="127">
        <v>75.900000000000006</v>
      </c>
      <c r="G39" s="127">
        <v>20.8</v>
      </c>
    </row>
    <row r="40" spans="1:7" ht="38.25" outlineLevel="4" x14ac:dyDescent="0.25">
      <c r="A40" s="15" t="s">
        <v>11</v>
      </c>
      <c r="B40" s="16" t="s">
        <v>17</v>
      </c>
      <c r="C40" s="16" t="s">
        <v>14</v>
      </c>
      <c r="D40" s="15"/>
      <c r="E40" s="17" t="s">
        <v>295</v>
      </c>
      <c r="F40" s="8">
        <f t="shared" ref="F40" si="3">F41</f>
        <v>53450.799999999996</v>
      </c>
      <c r="G40" s="8">
        <f>G41</f>
        <v>54014.1</v>
      </c>
    </row>
    <row r="41" spans="1:7" ht="25.5" outlineLevel="5" x14ac:dyDescent="0.25">
      <c r="A41" s="15" t="s">
        <v>11</v>
      </c>
      <c r="B41" s="16" t="s">
        <v>17</v>
      </c>
      <c r="C41" s="16" t="s">
        <v>15</v>
      </c>
      <c r="D41" s="15"/>
      <c r="E41" s="17" t="s">
        <v>296</v>
      </c>
      <c r="F41" s="8">
        <f>F42+F46</f>
        <v>53450.799999999996</v>
      </c>
      <c r="G41" s="8">
        <f>G42+G46</f>
        <v>54014.1</v>
      </c>
    </row>
    <row r="42" spans="1:7" ht="51" outlineLevel="6" x14ac:dyDescent="0.25">
      <c r="A42" s="15" t="s">
        <v>11</v>
      </c>
      <c r="B42" s="16" t="s">
        <v>17</v>
      </c>
      <c r="C42" s="16" t="s">
        <v>22</v>
      </c>
      <c r="D42" s="15"/>
      <c r="E42" s="17" t="s">
        <v>682</v>
      </c>
      <c r="F42" s="8">
        <f>F43+F44+F45</f>
        <v>53450.799999999996</v>
      </c>
      <c r="G42" s="8">
        <f>G43+G44+G45</f>
        <v>53370.6</v>
      </c>
    </row>
    <row r="43" spans="1:7" ht="51" outlineLevel="7" x14ac:dyDescent="0.25">
      <c r="A43" s="15" t="s">
        <v>11</v>
      </c>
      <c r="B43" s="16" t="s">
        <v>17</v>
      </c>
      <c r="C43" s="16" t="s">
        <v>22</v>
      </c>
      <c r="D43" s="15" t="s">
        <v>6</v>
      </c>
      <c r="E43" s="17" t="s">
        <v>289</v>
      </c>
      <c r="F43" s="8">
        <v>46742.2</v>
      </c>
      <c r="G43" s="8">
        <v>46737.1</v>
      </c>
    </row>
    <row r="44" spans="1:7" ht="24.75" customHeight="1" outlineLevel="7" x14ac:dyDescent="0.25">
      <c r="A44" s="15" t="s">
        <v>11</v>
      </c>
      <c r="B44" s="16" t="s">
        <v>17</v>
      </c>
      <c r="C44" s="16" t="s">
        <v>22</v>
      </c>
      <c r="D44" s="15" t="s">
        <v>7</v>
      </c>
      <c r="E44" s="17" t="s">
        <v>290</v>
      </c>
      <c r="F44" s="8">
        <v>6704.1</v>
      </c>
      <c r="G44" s="8">
        <v>6499</v>
      </c>
    </row>
    <row r="45" spans="1:7" outlineLevel="7" x14ac:dyDescent="0.25">
      <c r="A45" s="15" t="s">
        <v>11</v>
      </c>
      <c r="B45" s="16" t="s">
        <v>17</v>
      </c>
      <c r="C45" s="16" t="s">
        <v>22</v>
      </c>
      <c r="D45" s="15" t="s">
        <v>8</v>
      </c>
      <c r="E45" s="17" t="s">
        <v>291</v>
      </c>
      <c r="F45" s="8">
        <v>4.5</v>
      </c>
      <c r="G45" s="8">
        <v>134.5</v>
      </c>
    </row>
    <row r="46" spans="1:7" s="49" customFormat="1" ht="51" outlineLevel="7" x14ac:dyDescent="0.25">
      <c r="A46" s="15">
        <v>802</v>
      </c>
      <c r="B46" s="16" t="s">
        <v>17</v>
      </c>
      <c r="C46" s="16" t="s">
        <v>732</v>
      </c>
      <c r="D46" s="15"/>
      <c r="E46" s="17" t="s">
        <v>900</v>
      </c>
      <c r="F46" s="8">
        <v>0</v>
      </c>
      <c r="G46" s="8">
        <f>G47</f>
        <v>643.5</v>
      </c>
    </row>
    <row r="47" spans="1:7" s="49" customFormat="1" ht="51" outlineLevel="7" x14ac:dyDescent="0.25">
      <c r="A47" s="15">
        <v>802</v>
      </c>
      <c r="B47" s="16" t="s">
        <v>17</v>
      </c>
      <c r="C47" s="16" t="s">
        <v>732</v>
      </c>
      <c r="D47" s="15">
        <v>100</v>
      </c>
      <c r="E47" s="17" t="s">
        <v>743</v>
      </c>
      <c r="F47" s="8">
        <v>0</v>
      </c>
      <c r="G47" s="8">
        <v>643.5</v>
      </c>
    </row>
    <row r="48" spans="1:7" s="49" customFormat="1" outlineLevel="2" x14ac:dyDescent="0.25">
      <c r="A48" s="15" t="s">
        <v>11</v>
      </c>
      <c r="B48" s="16" t="s">
        <v>23</v>
      </c>
      <c r="C48" s="16"/>
      <c r="D48" s="15"/>
      <c r="E48" s="17" t="s">
        <v>249</v>
      </c>
      <c r="F48" s="8">
        <f t="shared" ref="F48:G52" si="4">F49</f>
        <v>13.6</v>
      </c>
      <c r="G48" s="8">
        <f t="shared" si="4"/>
        <v>13.6</v>
      </c>
    </row>
    <row r="49" spans="1:7" ht="38.25" outlineLevel="3" x14ac:dyDescent="0.25">
      <c r="A49" s="15" t="s">
        <v>11</v>
      </c>
      <c r="B49" s="16" t="s">
        <v>23</v>
      </c>
      <c r="C49" s="16" t="s">
        <v>13</v>
      </c>
      <c r="D49" s="15"/>
      <c r="E49" s="17" t="s">
        <v>634</v>
      </c>
      <c r="F49" s="8">
        <f t="shared" si="4"/>
        <v>13.6</v>
      </c>
      <c r="G49" s="8">
        <f t="shared" si="4"/>
        <v>13.6</v>
      </c>
    </row>
    <row r="50" spans="1:7" ht="38.25" outlineLevel="4" x14ac:dyDescent="0.25">
      <c r="A50" s="15" t="s">
        <v>11</v>
      </c>
      <c r="B50" s="16" t="s">
        <v>23</v>
      </c>
      <c r="C50" s="16" t="s">
        <v>18</v>
      </c>
      <c r="D50" s="15"/>
      <c r="E50" s="17" t="s">
        <v>729</v>
      </c>
      <c r="F50" s="8">
        <f t="shared" si="4"/>
        <v>13.6</v>
      </c>
      <c r="G50" s="8">
        <f t="shared" si="4"/>
        <v>13.6</v>
      </c>
    </row>
    <row r="51" spans="1:7" ht="63.75" outlineLevel="5" x14ac:dyDescent="0.25">
      <c r="A51" s="15" t="s">
        <v>11</v>
      </c>
      <c r="B51" s="16" t="s">
        <v>23</v>
      </c>
      <c r="C51" s="16" t="s">
        <v>19</v>
      </c>
      <c r="D51" s="15"/>
      <c r="E51" s="17" t="s">
        <v>299</v>
      </c>
      <c r="F51" s="8">
        <f t="shared" si="4"/>
        <v>13.6</v>
      </c>
      <c r="G51" s="8">
        <f t="shared" si="4"/>
        <v>13.6</v>
      </c>
    </row>
    <row r="52" spans="1:7" ht="51" outlineLevel="6" x14ac:dyDescent="0.25">
      <c r="A52" s="15" t="s">
        <v>11</v>
      </c>
      <c r="B52" s="16" t="s">
        <v>23</v>
      </c>
      <c r="C52" s="16" t="s">
        <v>24</v>
      </c>
      <c r="D52" s="15"/>
      <c r="E52" s="17" t="s">
        <v>891</v>
      </c>
      <c r="F52" s="8">
        <f t="shared" si="4"/>
        <v>13.6</v>
      </c>
      <c r="G52" s="8">
        <f t="shared" si="4"/>
        <v>13.6</v>
      </c>
    </row>
    <row r="53" spans="1:7" ht="25.5" outlineLevel="7" x14ac:dyDescent="0.25">
      <c r="A53" s="15" t="s">
        <v>11</v>
      </c>
      <c r="B53" s="16" t="s">
        <v>23</v>
      </c>
      <c r="C53" s="16" t="s">
        <v>24</v>
      </c>
      <c r="D53" s="15" t="s">
        <v>7</v>
      </c>
      <c r="E53" s="17" t="s">
        <v>290</v>
      </c>
      <c r="F53" s="8">
        <v>13.6</v>
      </c>
      <c r="G53" s="8">
        <v>13.6</v>
      </c>
    </row>
    <row r="54" spans="1:7" s="49" customFormat="1" outlineLevel="2" x14ac:dyDescent="0.25">
      <c r="A54" s="15" t="s">
        <v>11</v>
      </c>
      <c r="B54" s="16" t="s">
        <v>25</v>
      </c>
      <c r="C54" s="16"/>
      <c r="D54" s="15"/>
      <c r="E54" s="17" t="s">
        <v>250</v>
      </c>
      <c r="F54" s="8">
        <f t="shared" ref="F54:G57" si="5">F55</f>
        <v>1000</v>
      </c>
      <c r="G54" s="8">
        <f t="shared" si="5"/>
        <v>0</v>
      </c>
    </row>
    <row r="55" spans="1:7" outlineLevel="3" x14ac:dyDescent="0.25">
      <c r="A55" s="15" t="s">
        <v>11</v>
      </c>
      <c r="B55" s="16" t="s">
        <v>25</v>
      </c>
      <c r="C55" s="16" t="s">
        <v>3</v>
      </c>
      <c r="D55" s="15"/>
      <c r="E55" s="17" t="s">
        <v>245</v>
      </c>
      <c r="F55" s="8">
        <f t="shared" si="5"/>
        <v>1000</v>
      </c>
      <c r="G55" s="8">
        <f t="shared" si="5"/>
        <v>0</v>
      </c>
    </row>
    <row r="56" spans="1:7" outlineLevel="4" x14ac:dyDescent="0.25">
      <c r="A56" s="15" t="s">
        <v>11</v>
      </c>
      <c r="B56" s="16" t="s">
        <v>25</v>
      </c>
      <c r="C56" s="16" t="s">
        <v>26</v>
      </c>
      <c r="D56" s="15"/>
      <c r="E56" s="17" t="s">
        <v>250</v>
      </c>
      <c r="F56" s="8">
        <f t="shared" si="5"/>
        <v>1000</v>
      </c>
      <c r="G56" s="8">
        <f t="shared" si="5"/>
        <v>0</v>
      </c>
    </row>
    <row r="57" spans="1:7" ht="25.5" outlineLevel="6" x14ac:dyDescent="0.25">
      <c r="A57" s="15" t="s">
        <v>11</v>
      </c>
      <c r="B57" s="16" t="s">
        <v>25</v>
      </c>
      <c r="C57" s="16" t="s">
        <v>27</v>
      </c>
      <c r="D57" s="15"/>
      <c r="E57" s="17" t="s">
        <v>304</v>
      </c>
      <c r="F57" s="8">
        <f t="shared" si="5"/>
        <v>1000</v>
      </c>
      <c r="G57" s="8">
        <f t="shared" si="5"/>
        <v>0</v>
      </c>
    </row>
    <row r="58" spans="1:7" outlineLevel="7" x14ac:dyDescent="0.25">
      <c r="A58" s="15" t="s">
        <v>11</v>
      </c>
      <c r="B58" s="16" t="s">
        <v>25</v>
      </c>
      <c r="C58" s="16" t="s">
        <v>27</v>
      </c>
      <c r="D58" s="15" t="s">
        <v>8</v>
      </c>
      <c r="E58" s="17" t="s">
        <v>291</v>
      </c>
      <c r="F58" s="8">
        <v>1000</v>
      </c>
      <c r="G58" s="8">
        <v>0</v>
      </c>
    </row>
    <row r="59" spans="1:7" outlineLevel="2" x14ac:dyDescent="0.25">
      <c r="A59" s="15" t="s">
        <v>11</v>
      </c>
      <c r="B59" s="16" t="s">
        <v>28</v>
      </c>
      <c r="C59" s="16"/>
      <c r="D59" s="15"/>
      <c r="E59" s="17" t="s">
        <v>251</v>
      </c>
      <c r="F59" s="8">
        <f>F60+F69+F88</f>
        <v>20600.5</v>
      </c>
      <c r="G59" s="8">
        <f>G60+G69+G88</f>
        <v>20214.599999999999</v>
      </c>
    </row>
    <row r="60" spans="1:7" ht="38.25" outlineLevel="3" x14ac:dyDescent="0.25">
      <c r="A60" s="15" t="s">
        <v>11</v>
      </c>
      <c r="B60" s="16" t="s">
        <v>28</v>
      </c>
      <c r="C60" s="16" t="s">
        <v>29</v>
      </c>
      <c r="D60" s="15"/>
      <c r="E60" s="17" t="s">
        <v>643</v>
      </c>
      <c r="F60" s="8">
        <f t="shared" ref="F60:G60" si="6">F61</f>
        <v>4280.3</v>
      </c>
      <c r="G60" s="8">
        <f t="shared" si="6"/>
        <v>4038.8999999999996</v>
      </c>
    </row>
    <row r="61" spans="1:7" ht="25.5" outlineLevel="4" x14ac:dyDescent="0.25">
      <c r="A61" s="15" t="s">
        <v>11</v>
      </c>
      <c r="B61" s="16" t="s">
        <v>28</v>
      </c>
      <c r="C61" s="16" t="s">
        <v>30</v>
      </c>
      <c r="D61" s="15"/>
      <c r="E61" s="17" t="s">
        <v>305</v>
      </c>
      <c r="F61" s="8">
        <f>F62</f>
        <v>4280.3</v>
      </c>
      <c r="G61" s="8">
        <f>G62</f>
        <v>4038.8999999999996</v>
      </c>
    </row>
    <row r="62" spans="1:7" ht="38.25" outlineLevel="5" x14ac:dyDescent="0.25">
      <c r="A62" s="15" t="s">
        <v>11</v>
      </c>
      <c r="B62" s="16" t="s">
        <v>28</v>
      </c>
      <c r="C62" s="16" t="s">
        <v>31</v>
      </c>
      <c r="D62" s="15"/>
      <c r="E62" s="17" t="s">
        <v>307</v>
      </c>
      <c r="F62" s="8">
        <f>F63+F65+F67</f>
        <v>4280.3</v>
      </c>
      <c r="G62" s="8">
        <f>G63+G65+G67</f>
        <v>4038.8999999999996</v>
      </c>
    </row>
    <row r="63" spans="1:7" ht="38.25" outlineLevel="6" x14ac:dyDescent="0.25">
      <c r="A63" s="15" t="s">
        <v>11</v>
      </c>
      <c r="B63" s="16" t="s">
        <v>28</v>
      </c>
      <c r="C63" s="16" t="s">
        <v>32</v>
      </c>
      <c r="D63" s="15"/>
      <c r="E63" s="17" t="s">
        <v>308</v>
      </c>
      <c r="F63" s="8">
        <f>F64</f>
        <v>150</v>
      </c>
      <c r="G63" s="8">
        <f>G64</f>
        <v>150</v>
      </c>
    </row>
    <row r="64" spans="1:7" ht="25.5" outlineLevel="7" x14ac:dyDescent="0.25">
      <c r="A64" s="15" t="s">
        <v>11</v>
      </c>
      <c r="B64" s="16" t="s">
        <v>28</v>
      </c>
      <c r="C64" s="16" t="s">
        <v>32</v>
      </c>
      <c r="D64" s="15" t="s">
        <v>7</v>
      </c>
      <c r="E64" s="17" t="s">
        <v>290</v>
      </c>
      <c r="F64" s="8">
        <v>150</v>
      </c>
      <c r="G64" s="8">
        <v>150</v>
      </c>
    </row>
    <row r="65" spans="1:7" ht="51" outlineLevel="6" x14ac:dyDescent="0.25">
      <c r="A65" s="15" t="s">
        <v>11</v>
      </c>
      <c r="B65" s="16" t="s">
        <v>28</v>
      </c>
      <c r="C65" s="16" t="s">
        <v>33</v>
      </c>
      <c r="D65" s="15"/>
      <c r="E65" s="17" t="s">
        <v>309</v>
      </c>
      <c r="F65" s="8">
        <f>F66</f>
        <v>1000</v>
      </c>
      <c r="G65" s="8">
        <f>G66</f>
        <v>827.3</v>
      </c>
    </row>
    <row r="66" spans="1:7" ht="25.5" outlineLevel="7" x14ac:dyDescent="0.25">
      <c r="A66" s="15" t="s">
        <v>11</v>
      </c>
      <c r="B66" s="16" t="s">
        <v>28</v>
      </c>
      <c r="C66" s="16" t="s">
        <v>33</v>
      </c>
      <c r="D66" s="15" t="s">
        <v>7</v>
      </c>
      <c r="E66" s="17" t="s">
        <v>290</v>
      </c>
      <c r="F66" s="8">
        <v>1000</v>
      </c>
      <c r="G66" s="8">
        <v>827.3</v>
      </c>
    </row>
    <row r="67" spans="1:7" ht="25.5" outlineLevel="6" x14ac:dyDescent="0.25">
      <c r="A67" s="15" t="s">
        <v>11</v>
      </c>
      <c r="B67" s="16" t="s">
        <v>28</v>
      </c>
      <c r="C67" s="16" t="s">
        <v>34</v>
      </c>
      <c r="D67" s="15"/>
      <c r="E67" s="17" t="s">
        <v>310</v>
      </c>
      <c r="F67" s="8">
        <f>F68</f>
        <v>3130.3</v>
      </c>
      <c r="G67" s="8">
        <f>G68</f>
        <v>3061.6</v>
      </c>
    </row>
    <row r="68" spans="1:7" ht="25.5" outlineLevel="7" x14ac:dyDescent="0.25">
      <c r="A68" s="15" t="s">
        <v>11</v>
      </c>
      <c r="B68" s="16" t="s">
        <v>28</v>
      </c>
      <c r="C68" s="16" t="s">
        <v>34</v>
      </c>
      <c r="D68" s="15" t="s">
        <v>7</v>
      </c>
      <c r="E68" s="17" t="s">
        <v>290</v>
      </c>
      <c r="F68" s="8">
        <v>3130.3</v>
      </c>
      <c r="G68" s="8">
        <v>3061.6</v>
      </c>
    </row>
    <row r="69" spans="1:7" ht="38.25" outlineLevel="3" x14ac:dyDescent="0.25">
      <c r="A69" s="15" t="s">
        <v>11</v>
      </c>
      <c r="B69" s="16" t="s">
        <v>28</v>
      </c>
      <c r="C69" s="16" t="s">
        <v>13</v>
      </c>
      <c r="D69" s="15"/>
      <c r="E69" s="17" t="s">
        <v>634</v>
      </c>
      <c r="F69" s="8">
        <f>F70+F77+F84</f>
        <v>1525.7</v>
      </c>
      <c r="G69" s="8">
        <f>G70+G77+G84</f>
        <v>1381.1999999999998</v>
      </c>
    </row>
    <row r="70" spans="1:7" ht="38.25" outlineLevel="4" x14ac:dyDescent="0.25">
      <c r="A70" s="15" t="s">
        <v>11</v>
      </c>
      <c r="B70" s="16" t="s">
        <v>28</v>
      </c>
      <c r="C70" s="16" t="s">
        <v>18</v>
      </c>
      <c r="D70" s="15"/>
      <c r="E70" s="17" t="s">
        <v>729</v>
      </c>
      <c r="F70" s="8">
        <f>F71</f>
        <v>480.7</v>
      </c>
      <c r="G70" s="8">
        <f>G71</f>
        <v>384.9</v>
      </c>
    </row>
    <row r="71" spans="1:7" ht="63.75" outlineLevel="5" x14ac:dyDescent="0.25">
      <c r="A71" s="15" t="s">
        <v>11</v>
      </c>
      <c r="B71" s="16" t="s">
        <v>28</v>
      </c>
      <c r="C71" s="16" t="s">
        <v>19</v>
      </c>
      <c r="D71" s="15"/>
      <c r="E71" s="17" t="s">
        <v>299</v>
      </c>
      <c r="F71" s="8">
        <f>F72+F75</f>
        <v>480.7</v>
      </c>
      <c r="G71" s="8">
        <f>G72+G75</f>
        <v>384.9</v>
      </c>
    </row>
    <row r="72" spans="1:7" ht="38.25" outlineLevel="6" x14ac:dyDescent="0.25">
      <c r="A72" s="15" t="s">
        <v>11</v>
      </c>
      <c r="B72" s="16" t="s">
        <v>28</v>
      </c>
      <c r="C72" s="16" t="s">
        <v>37</v>
      </c>
      <c r="D72" s="15"/>
      <c r="E72" s="17" t="s">
        <v>677</v>
      </c>
      <c r="F72" s="8">
        <f>F73+F74</f>
        <v>180.7</v>
      </c>
      <c r="G72" s="8">
        <f>G73+G74</f>
        <v>84.9</v>
      </c>
    </row>
    <row r="73" spans="1:7" ht="51" outlineLevel="7" x14ac:dyDescent="0.25">
      <c r="A73" s="15" t="s">
        <v>11</v>
      </c>
      <c r="B73" s="16" t="s">
        <v>28</v>
      </c>
      <c r="C73" s="16" t="s">
        <v>37</v>
      </c>
      <c r="D73" s="15" t="s">
        <v>6</v>
      </c>
      <c r="E73" s="17" t="s">
        <v>289</v>
      </c>
      <c r="F73" s="8">
        <v>126.6</v>
      </c>
      <c r="G73" s="8">
        <v>84.9</v>
      </c>
    </row>
    <row r="74" spans="1:7" ht="25.5" outlineLevel="7" x14ac:dyDescent="0.25">
      <c r="A74" s="15" t="s">
        <v>11</v>
      </c>
      <c r="B74" s="16" t="s">
        <v>28</v>
      </c>
      <c r="C74" s="16" t="s">
        <v>37</v>
      </c>
      <c r="D74" s="15" t="s">
        <v>7</v>
      </c>
      <c r="E74" s="17" t="s">
        <v>290</v>
      </c>
      <c r="F74" s="8">
        <v>54.1</v>
      </c>
      <c r="G74" s="8">
        <v>0</v>
      </c>
    </row>
    <row r="75" spans="1:7" outlineLevel="6" x14ac:dyDescent="0.25">
      <c r="A75" s="15" t="s">
        <v>11</v>
      </c>
      <c r="B75" s="16" t="s">
        <v>28</v>
      </c>
      <c r="C75" s="16" t="s">
        <v>38</v>
      </c>
      <c r="D75" s="15"/>
      <c r="E75" s="17" t="s">
        <v>315</v>
      </c>
      <c r="F75" s="8">
        <f>F76</f>
        <v>300</v>
      </c>
      <c r="G75" s="8">
        <f>G76</f>
        <v>300</v>
      </c>
    </row>
    <row r="76" spans="1:7" ht="25.5" outlineLevel="7" x14ac:dyDescent="0.25">
      <c r="A76" s="15" t="s">
        <v>11</v>
      </c>
      <c r="B76" s="16" t="s">
        <v>28</v>
      </c>
      <c r="C76" s="16" t="s">
        <v>38</v>
      </c>
      <c r="D76" s="15" t="s">
        <v>39</v>
      </c>
      <c r="E76" s="17" t="s">
        <v>316</v>
      </c>
      <c r="F76" s="8">
        <v>300</v>
      </c>
      <c r="G76" s="8">
        <v>300</v>
      </c>
    </row>
    <row r="77" spans="1:7" ht="25.5" outlineLevel="4" x14ac:dyDescent="0.25">
      <c r="A77" s="15" t="s">
        <v>11</v>
      </c>
      <c r="B77" s="16" t="s">
        <v>28</v>
      </c>
      <c r="C77" s="16" t="s">
        <v>40</v>
      </c>
      <c r="D77" s="15"/>
      <c r="E77" s="17" t="s">
        <v>657</v>
      </c>
      <c r="F77" s="8">
        <f>F78</f>
        <v>950</v>
      </c>
      <c r="G77" s="8">
        <f>G78</f>
        <v>901.3</v>
      </c>
    </row>
    <row r="78" spans="1:7" ht="51" outlineLevel="5" x14ac:dyDescent="0.25">
      <c r="A78" s="15" t="s">
        <v>11</v>
      </c>
      <c r="B78" s="16" t="s">
        <v>28</v>
      </c>
      <c r="C78" s="16" t="s">
        <v>41</v>
      </c>
      <c r="D78" s="15"/>
      <c r="E78" s="17" t="s">
        <v>679</v>
      </c>
      <c r="F78" s="8">
        <f>F79+F81</f>
        <v>950</v>
      </c>
      <c r="G78" s="8">
        <f>G79+G81</f>
        <v>901.3</v>
      </c>
    </row>
    <row r="79" spans="1:7" ht="38.25" outlineLevel="6" x14ac:dyDescent="0.25">
      <c r="A79" s="15" t="s">
        <v>11</v>
      </c>
      <c r="B79" s="16" t="s">
        <v>28</v>
      </c>
      <c r="C79" s="16" t="s">
        <v>42</v>
      </c>
      <c r="D79" s="15"/>
      <c r="E79" s="17" t="s">
        <v>320</v>
      </c>
      <c r="F79" s="8">
        <f>F80</f>
        <v>200</v>
      </c>
      <c r="G79" s="8">
        <f>G80</f>
        <v>192.8</v>
      </c>
    </row>
    <row r="80" spans="1:7" ht="25.5" outlineLevel="7" x14ac:dyDescent="0.25">
      <c r="A80" s="15" t="s">
        <v>11</v>
      </c>
      <c r="B80" s="16" t="s">
        <v>28</v>
      </c>
      <c r="C80" s="16" t="s">
        <v>42</v>
      </c>
      <c r="D80" s="15" t="s">
        <v>7</v>
      </c>
      <c r="E80" s="17" t="s">
        <v>290</v>
      </c>
      <c r="F80" s="8">
        <v>200</v>
      </c>
      <c r="G80" s="131">
        <v>192.8</v>
      </c>
    </row>
    <row r="81" spans="1:7" ht="38.25" outlineLevel="6" x14ac:dyDescent="0.25">
      <c r="A81" s="15" t="s">
        <v>11</v>
      </c>
      <c r="B81" s="16" t="s">
        <v>28</v>
      </c>
      <c r="C81" s="16" t="s">
        <v>43</v>
      </c>
      <c r="D81" s="15"/>
      <c r="E81" s="17" t="s">
        <v>674</v>
      </c>
      <c r="F81" s="8">
        <f>F82+F83</f>
        <v>750</v>
      </c>
      <c r="G81" s="8">
        <f>G82+G83</f>
        <v>708.5</v>
      </c>
    </row>
    <row r="82" spans="1:7" ht="25.5" outlineLevel="7" x14ac:dyDescent="0.25">
      <c r="A82" s="15" t="s">
        <v>11</v>
      </c>
      <c r="B82" s="16" t="s">
        <v>28</v>
      </c>
      <c r="C82" s="16" t="s">
        <v>43</v>
      </c>
      <c r="D82" s="15" t="s">
        <v>7</v>
      </c>
      <c r="E82" s="17" t="s">
        <v>290</v>
      </c>
      <c r="F82" s="8">
        <v>300</v>
      </c>
      <c r="G82" s="8">
        <v>258.5</v>
      </c>
    </row>
    <row r="83" spans="1:7" outlineLevel="7" x14ac:dyDescent="0.25">
      <c r="A83" s="15" t="s">
        <v>11</v>
      </c>
      <c r="B83" s="16" t="s">
        <v>28</v>
      </c>
      <c r="C83" s="16" t="s">
        <v>43</v>
      </c>
      <c r="D83" s="15">
        <v>300</v>
      </c>
      <c r="E83" s="17" t="s">
        <v>301</v>
      </c>
      <c r="F83" s="8">
        <v>450</v>
      </c>
      <c r="G83" s="131">
        <v>450</v>
      </c>
    </row>
    <row r="84" spans="1:7" ht="38.25" outlineLevel="7" x14ac:dyDescent="0.25">
      <c r="A84" s="15">
        <v>802</v>
      </c>
      <c r="B84" s="16" t="s">
        <v>28</v>
      </c>
      <c r="C84" s="16" t="s">
        <v>14</v>
      </c>
      <c r="D84" s="15"/>
      <c r="E84" s="17" t="s">
        <v>295</v>
      </c>
      <c r="F84" s="8">
        <f>F85</f>
        <v>95</v>
      </c>
      <c r="G84" s="8">
        <f t="shared" ref="G84" si="7">G85</f>
        <v>95</v>
      </c>
    </row>
    <row r="85" spans="1:7" ht="25.5" outlineLevel="7" x14ac:dyDescent="0.25">
      <c r="A85" s="15">
        <v>802</v>
      </c>
      <c r="B85" s="16" t="s">
        <v>28</v>
      </c>
      <c r="C85" s="16" t="s">
        <v>15</v>
      </c>
      <c r="D85" s="15"/>
      <c r="E85" s="17" t="s">
        <v>296</v>
      </c>
      <c r="F85" s="8">
        <f>F86</f>
        <v>95</v>
      </c>
      <c r="G85" s="8">
        <f t="shared" ref="G85" si="8">G86</f>
        <v>95</v>
      </c>
    </row>
    <row r="86" spans="1:7" s="49" customFormat="1" ht="30" customHeight="1" outlineLevel="7" x14ac:dyDescent="0.25">
      <c r="A86" s="15" t="s">
        <v>11</v>
      </c>
      <c r="B86" s="16" t="s">
        <v>28</v>
      </c>
      <c r="C86" s="16" t="s">
        <v>880</v>
      </c>
      <c r="D86" s="15"/>
      <c r="E86" s="17" t="s">
        <v>881</v>
      </c>
      <c r="F86" s="8">
        <f>F87</f>
        <v>95</v>
      </c>
      <c r="G86" s="8">
        <f t="shared" ref="G86" si="9">G87</f>
        <v>95</v>
      </c>
    </row>
    <row r="87" spans="1:7" s="49" customFormat="1" outlineLevel="7" x14ac:dyDescent="0.25">
      <c r="A87" s="15" t="s">
        <v>11</v>
      </c>
      <c r="B87" s="16" t="s">
        <v>28</v>
      </c>
      <c r="C87" s="16" t="s">
        <v>880</v>
      </c>
      <c r="D87" s="15" t="s">
        <v>8</v>
      </c>
      <c r="E87" s="17" t="s">
        <v>291</v>
      </c>
      <c r="F87" s="8">
        <v>95</v>
      </c>
      <c r="G87" s="8">
        <v>95</v>
      </c>
    </row>
    <row r="88" spans="1:7" s="49" customFormat="1" outlineLevel="7" x14ac:dyDescent="0.25">
      <c r="A88" s="15">
        <v>802</v>
      </c>
      <c r="B88" s="16" t="s">
        <v>28</v>
      </c>
      <c r="C88" s="16" t="s">
        <v>3</v>
      </c>
      <c r="D88" s="15"/>
      <c r="E88" s="17" t="s">
        <v>744</v>
      </c>
      <c r="F88" s="8">
        <f>F89</f>
        <v>14794.5</v>
      </c>
      <c r="G88" s="8">
        <f>G89</f>
        <v>14794.5</v>
      </c>
    </row>
    <row r="89" spans="1:7" s="49" customFormat="1" ht="25.5" outlineLevel="7" x14ac:dyDescent="0.25">
      <c r="A89" s="15">
        <v>802</v>
      </c>
      <c r="B89" s="16" t="s">
        <v>28</v>
      </c>
      <c r="C89" s="16" t="s">
        <v>10</v>
      </c>
      <c r="D89" s="15"/>
      <c r="E89" s="17" t="s">
        <v>745</v>
      </c>
      <c r="F89" s="8">
        <f>F90+F92</f>
        <v>14794.5</v>
      </c>
      <c r="G89" s="8">
        <f>G90+G92</f>
        <v>14794.5</v>
      </c>
    </row>
    <row r="90" spans="1:7" s="49" customFormat="1" ht="25.5" outlineLevel="7" x14ac:dyDescent="0.25">
      <c r="A90" s="15">
        <v>802</v>
      </c>
      <c r="B90" s="16" t="s">
        <v>28</v>
      </c>
      <c r="C90" s="16" t="s">
        <v>747</v>
      </c>
      <c r="D90" s="15"/>
      <c r="E90" s="17" t="s">
        <v>746</v>
      </c>
      <c r="F90" s="8">
        <f>F91</f>
        <v>13914.5</v>
      </c>
      <c r="G90" s="8">
        <f>G91</f>
        <v>13914.5</v>
      </c>
    </row>
    <row r="91" spans="1:7" s="49" customFormat="1" outlineLevel="7" x14ac:dyDescent="0.25">
      <c r="A91" s="15">
        <v>802</v>
      </c>
      <c r="B91" s="16" t="s">
        <v>28</v>
      </c>
      <c r="C91" s="16" t="s">
        <v>747</v>
      </c>
      <c r="D91" s="15">
        <v>800</v>
      </c>
      <c r="E91" s="17" t="s">
        <v>748</v>
      </c>
      <c r="F91" s="8">
        <v>13914.5</v>
      </c>
      <c r="G91" s="8">
        <v>13914.5</v>
      </c>
    </row>
    <row r="92" spans="1:7" s="49" customFormat="1" outlineLevel="7" x14ac:dyDescent="0.25">
      <c r="A92" s="15">
        <v>802</v>
      </c>
      <c r="B92" s="16" t="s">
        <v>28</v>
      </c>
      <c r="C92" s="16" t="s">
        <v>749</v>
      </c>
      <c r="D92" s="15"/>
      <c r="E92" s="17" t="s">
        <v>750</v>
      </c>
      <c r="F92" s="8">
        <f>F93</f>
        <v>880</v>
      </c>
      <c r="G92" s="8">
        <f>G93</f>
        <v>880</v>
      </c>
    </row>
    <row r="93" spans="1:7" s="49" customFormat="1" outlineLevel="7" x14ac:dyDescent="0.25">
      <c r="A93" s="15">
        <v>802</v>
      </c>
      <c r="B93" s="16" t="s">
        <v>28</v>
      </c>
      <c r="C93" s="16" t="s">
        <v>749</v>
      </c>
      <c r="D93" s="15">
        <v>800</v>
      </c>
      <c r="E93" s="17" t="s">
        <v>748</v>
      </c>
      <c r="F93" s="8">
        <v>880</v>
      </c>
      <c r="G93" s="8">
        <v>880</v>
      </c>
    </row>
    <row r="94" spans="1:7" ht="25.5" outlineLevel="1" x14ac:dyDescent="0.25">
      <c r="A94" s="15" t="s">
        <v>11</v>
      </c>
      <c r="B94" s="16" t="s">
        <v>50</v>
      </c>
      <c r="C94" s="16"/>
      <c r="D94" s="15"/>
      <c r="E94" s="17" t="s">
        <v>236</v>
      </c>
      <c r="F94" s="8">
        <f>F95+F101+F129</f>
        <v>5068.2</v>
      </c>
      <c r="G94" s="8">
        <f>G95+G101+G129</f>
        <v>4994.2000000000007</v>
      </c>
    </row>
    <row r="95" spans="1:7" outlineLevel="2" x14ac:dyDescent="0.25">
      <c r="A95" s="15" t="s">
        <v>11</v>
      </c>
      <c r="B95" s="16" t="s">
        <v>51</v>
      </c>
      <c r="C95" s="16"/>
      <c r="D95" s="15"/>
      <c r="E95" s="17" t="s">
        <v>254</v>
      </c>
      <c r="F95" s="8">
        <f>F96</f>
        <v>848.6</v>
      </c>
      <c r="G95" s="8">
        <f t="shared" ref="G95:G98" si="10">G96</f>
        <v>848.6</v>
      </c>
    </row>
    <row r="96" spans="1:7" ht="38.25" outlineLevel="3" x14ac:dyDescent="0.25">
      <c r="A96" s="15" t="s">
        <v>11</v>
      </c>
      <c r="B96" s="16" t="s">
        <v>51</v>
      </c>
      <c r="C96" s="16" t="s">
        <v>13</v>
      </c>
      <c r="D96" s="15"/>
      <c r="E96" s="17" t="s">
        <v>634</v>
      </c>
      <c r="F96" s="8">
        <f>F97</f>
        <v>848.6</v>
      </c>
      <c r="G96" s="8">
        <f t="shared" si="10"/>
        <v>848.6</v>
      </c>
    </row>
    <row r="97" spans="1:7" ht="38.25" outlineLevel="4" x14ac:dyDescent="0.25">
      <c r="A97" s="15" t="s">
        <v>11</v>
      </c>
      <c r="B97" s="16" t="s">
        <v>51</v>
      </c>
      <c r="C97" s="16" t="s">
        <v>18</v>
      </c>
      <c r="D97" s="15"/>
      <c r="E97" s="17" t="s">
        <v>729</v>
      </c>
      <c r="F97" s="8">
        <f>F98</f>
        <v>848.6</v>
      </c>
      <c r="G97" s="8">
        <f t="shared" si="10"/>
        <v>848.6</v>
      </c>
    </row>
    <row r="98" spans="1:7" ht="63.75" outlineLevel="5" x14ac:dyDescent="0.25">
      <c r="A98" s="15" t="s">
        <v>11</v>
      </c>
      <c r="B98" s="16" t="s">
        <v>51</v>
      </c>
      <c r="C98" s="16" t="s">
        <v>19</v>
      </c>
      <c r="D98" s="15"/>
      <c r="E98" s="17" t="s">
        <v>299</v>
      </c>
      <c r="F98" s="8">
        <f>F99</f>
        <v>848.6</v>
      </c>
      <c r="G98" s="8">
        <f t="shared" si="10"/>
        <v>848.6</v>
      </c>
    </row>
    <row r="99" spans="1:7" ht="38.25" outlineLevel="6" x14ac:dyDescent="0.25">
      <c r="A99" s="15" t="s">
        <v>11</v>
      </c>
      <c r="B99" s="16" t="s">
        <v>51</v>
      </c>
      <c r="C99" s="16" t="s">
        <v>567</v>
      </c>
      <c r="D99" s="15"/>
      <c r="E99" s="17" t="s">
        <v>678</v>
      </c>
      <c r="F99" s="8">
        <f>F100</f>
        <v>848.6</v>
      </c>
      <c r="G99" s="8">
        <f>G100</f>
        <v>848.6</v>
      </c>
    </row>
    <row r="100" spans="1:7" ht="51" outlineLevel="7" x14ac:dyDescent="0.25">
      <c r="A100" s="15" t="s">
        <v>11</v>
      </c>
      <c r="B100" s="16" t="s">
        <v>51</v>
      </c>
      <c r="C100" s="16" t="s">
        <v>567</v>
      </c>
      <c r="D100" s="15" t="s">
        <v>6</v>
      </c>
      <c r="E100" s="17" t="s">
        <v>289</v>
      </c>
      <c r="F100" s="8">
        <v>848.6</v>
      </c>
      <c r="G100" s="8">
        <v>848.6</v>
      </c>
    </row>
    <row r="101" spans="1:7" ht="38.25" customHeight="1" outlineLevel="2" x14ac:dyDescent="0.25">
      <c r="A101" s="15" t="s">
        <v>11</v>
      </c>
      <c r="B101" s="16" t="s">
        <v>57</v>
      </c>
      <c r="C101" s="16"/>
      <c r="D101" s="15"/>
      <c r="E101" s="17" t="s">
        <v>722</v>
      </c>
      <c r="F101" s="8">
        <f>F102</f>
        <v>3974.6</v>
      </c>
      <c r="G101" s="8">
        <f>G102</f>
        <v>3901.3</v>
      </c>
    </row>
    <row r="102" spans="1:7" ht="63.75" outlineLevel="3" x14ac:dyDescent="0.25">
      <c r="A102" s="15" t="s">
        <v>11</v>
      </c>
      <c r="B102" s="16" t="s">
        <v>57</v>
      </c>
      <c r="C102" s="16" t="s">
        <v>53</v>
      </c>
      <c r="D102" s="15"/>
      <c r="E102" s="17" t="s">
        <v>636</v>
      </c>
      <c r="F102" s="8">
        <f>F119+F113+F103</f>
        <v>3974.6</v>
      </c>
      <c r="G102" s="8">
        <f>G119+G113+G103</f>
        <v>3901.3</v>
      </c>
    </row>
    <row r="103" spans="1:7" ht="53.25" customHeight="1" outlineLevel="4" x14ac:dyDescent="0.25">
      <c r="A103" s="15" t="s">
        <v>11</v>
      </c>
      <c r="B103" s="16" t="s">
        <v>57</v>
      </c>
      <c r="C103" s="16" t="s">
        <v>54</v>
      </c>
      <c r="D103" s="15"/>
      <c r="E103" s="17" t="s">
        <v>656</v>
      </c>
      <c r="F103" s="8">
        <f>F104+F108</f>
        <v>3294.6</v>
      </c>
      <c r="G103" s="8">
        <f t="shared" ref="G103" si="11">G104+G108</f>
        <v>3248.1</v>
      </c>
    </row>
    <row r="104" spans="1:7" ht="38.25" outlineLevel="5" x14ac:dyDescent="0.25">
      <c r="A104" s="15" t="s">
        <v>11</v>
      </c>
      <c r="B104" s="16" t="s">
        <v>57</v>
      </c>
      <c r="C104" s="16" t="s">
        <v>55</v>
      </c>
      <c r="D104" s="15"/>
      <c r="E104" s="17" t="s">
        <v>338</v>
      </c>
      <c r="F104" s="8">
        <f>F105</f>
        <v>2999.6</v>
      </c>
      <c r="G104" s="8">
        <f t="shared" ref="G104" si="12">G105</f>
        <v>2926.6</v>
      </c>
    </row>
    <row r="105" spans="1:7" ht="25.5" outlineLevel="6" x14ac:dyDescent="0.25">
      <c r="A105" s="15" t="s">
        <v>11</v>
      </c>
      <c r="B105" s="16" t="s">
        <v>57</v>
      </c>
      <c r="C105" s="16" t="s">
        <v>56</v>
      </c>
      <c r="D105" s="15"/>
      <c r="E105" s="17" t="s">
        <v>339</v>
      </c>
      <c r="F105" s="8">
        <f>F106+F107</f>
        <v>2999.6</v>
      </c>
      <c r="G105" s="8">
        <f>G106+G107</f>
        <v>2926.6</v>
      </c>
    </row>
    <row r="106" spans="1:7" ht="51" outlineLevel="7" x14ac:dyDescent="0.25">
      <c r="A106" s="15" t="s">
        <v>11</v>
      </c>
      <c r="B106" s="16" t="s">
        <v>57</v>
      </c>
      <c r="C106" s="16" t="s">
        <v>56</v>
      </c>
      <c r="D106" s="15" t="s">
        <v>6</v>
      </c>
      <c r="E106" s="17" t="s">
        <v>289</v>
      </c>
      <c r="F106" s="8">
        <v>2923.6</v>
      </c>
      <c r="G106" s="8">
        <v>2851.2</v>
      </c>
    </row>
    <row r="107" spans="1:7" ht="25.5" customHeight="1" outlineLevel="7" x14ac:dyDescent="0.25">
      <c r="A107" s="15" t="s">
        <v>11</v>
      </c>
      <c r="B107" s="16" t="s">
        <v>57</v>
      </c>
      <c r="C107" s="16" t="s">
        <v>56</v>
      </c>
      <c r="D107" s="15" t="s">
        <v>7</v>
      </c>
      <c r="E107" s="17" t="s">
        <v>290</v>
      </c>
      <c r="F107" s="8">
        <v>76</v>
      </c>
      <c r="G107" s="8">
        <v>75.400000000000006</v>
      </c>
    </row>
    <row r="108" spans="1:7" ht="42" customHeight="1" outlineLevel="7" x14ac:dyDescent="0.25">
      <c r="A108" s="15" t="s">
        <v>11</v>
      </c>
      <c r="B108" s="16" t="s">
        <v>57</v>
      </c>
      <c r="C108" s="16" t="s">
        <v>700</v>
      </c>
      <c r="D108" s="15"/>
      <c r="E108" s="17" t="s">
        <v>699</v>
      </c>
      <c r="F108" s="8">
        <f>F109+F111</f>
        <v>295</v>
      </c>
      <c r="G108" s="8">
        <f>G109+G111</f>
        <v>321.5</v>
      </c>
    </row>
    <row r="109" spans="1:7" ht="42.75" customHeight="1" outlineLevel="7" x14ac:dyDescent="0.25">
      <c r="A109" s="15" t="s">
        <v>11</v>
      </c>
      <c r="B109" s="16" t="s">
        <v>57</v>
      </c>
      <c r="C109" s="16" t="s">
        <v>701</v>
      </c>
      <c r="D109" s="15"/>
      <c r="E109" s="17" t="s">
        <v>698</v>
      </c>
      <c r="F109" s="8">
        <f>F110</f>
        <v>205</v>
      </c>
      <c r="G109" s="8">
        <f>G110</f>
        <v>204</v>
      </c>
    </row>
    <row r="110" spans="1:7" ht="25.5" customHeight="1" outlineLevel="7" x14ac:dyDescent="0.25">
      <c r="A110" s="15" t="s">
        <v>11</v>
      </c>
      <c r="B110" s="16" t="s">
        <v>57</v>
      </c>
      <c r="C110" s="16" t="s">
        <v>701</v>
      </c>
      <c r="D110" s="15" t="s">
        <v>7</v>
      </c>
      <c r="E110" s="17" t="s">
        <v>290</v>
      </c>
      <c r="F110" s="8">
        <v>205</v>
      </c>
      <c r="G110" s="8">
        <v>204</v>
      </c>
    </row>
    <row r="111" spans="1:7" s="49" customFormat="1" ht="39.75" customHeight="1" outlineLevel="7" x14ac:dyDescent="0.25">
      <c r="A111" s="15">
        <v>802</v>
      </c>
      <c r="B111" s="16" t="s">
        <v>57</v>
      </c>
      <c r="C111" s="16" t="s">
        <v>751</v>
      </c>
      <c r="D111" s="15"/>
      <c r="E111" s="145" t="s">
        <v>752</v>
      </c>
      <c r="F111" s="8">
        <f>F112</f>
        <v>90</v>
      </c>
      <c r="G111" s="8">
        <f>G112</f>
        <v>117.5</v>
      </c>
    </row>
    <row r="112" spans="1:7" s="49" customFormat="1" ht="18.75" customHeight="1" outlineLevel="7" x14ac:dyDescent="0.25">
      <c r="A112" s="15">
        <v>802</v>
      </c>
      <c r="B112" s="16" t="s">
        <v>57</v>
      </c>
      <c r="C112" s="16" t="s">
        <v>751</v>
      </c>
      <c r="D112" s="15">
        <v>800</v>
      </c>
      <c r="E112" s="17" t="s">
        <v>748</v>
      </c>
      <c r="F112" s="8">
        <v>90</v>
      </c>
      <c r="G112" s="8">
        <v>117.5</v>
      </c>
    </row>
    <row r="113" spans="1:7" s="49" customFormat="1" ht="39.75" customHeight="1" outlineLevel="7" x14ac:dyDescent="0.25">
      <c r="A113" s="15">
        <v>802</v>
      </c>
      <c r="B113" s="16" t="s">
        <v>57</v>
      </c>
      <c r="C113" s="16" t="s">
        <v>753</v>
      </c>
      <c r="D113" s="15"/>
      <c r="E113" s="17" t="s">
        <v>895</v>
      </c>
      <c r="F113" s="8">
        <f>F114</f>
        <v>100</v>
      </c>
      <c r="G113" s="8">
        <f>G114</f>
        <v>100</v>
      </c>
    </row>
    <row r="114" spans="1:7" s="49" customFormat="1" ht="52.5" customHeight="1" outlineLevel="7" x14ac:dyDescent="0.25">
      <c r="A114" s="15">
        <v>802</v>
      </c>
      <c r="B114" s="16" t="s">
        <v>57</v>
      </c>
      <c r="C114" s="16" t="s">
        <v>755</v>
      </c>
      <c r="D114" s="15"/>
      <c r="E114" s="145" t="s">
        <v>892</v>
      </c>
      <c r="F114" s="8">
        <f>F115+F117</f>
        <v>100</v>
      </c>
      <c r="G114" s="8">
        <f>G115+G118</f>
        <v>100</v>
      </c>
    </row>
    <row r="115" spans="1:7" s="49" customFormat="1" ht="25.5" customHeight="1" outlineLevel="7" x14ac:dyDescent="0.25">
      <c r="A115" s="15">
        <v>802</v>
      </c>
      <c r="B115" s="16" t="s">
        <v>57</v>
      </c>
      <c r="C115" s="16" t="s">
        <v>756</v>
      </c>
      <c r="D115" s="15"/>
      <c r="E115" s="17" t="s">
        <v>757</v>
      </c>
      <c r="F115" s="8">
        <f>F116</f>
        <v>50</v>
      </c>
      <c r="G115" s="8">
        <f>G116</f>
        <v>0</v>
      </c>
    </row>
    <row r="116" spans="1:7" s="49" customFormat="1" ht="25.5" customHeight="1" outlineLevel="7" x14ac:dyDescent="0.25">
      <c r="A116" s="15">
        <v>802</v>
      </c>
      <c r="B116" s="16" t="s">
        <v>57</v>
      </c>
      <c r="C116" s="16" t="s">
        <v>756</v>
      </c>
      <c r="D116" s="15">
        <v>200</v>
      </c>
      <c r="E116" s="17" t="s">
        <v>768</v>
      </c>
      <c r="F116" s="8">
        <v>50</v>
      </c>
      <c r="G116" s="8">
        <v>0</v>
      </c>
    </row>
    <row r="117" spans="1:7" s="49" customFormat="1" ht="65.25" customHeight="1" outlineLevel="7" x14ac:dyDescent="0.25">
      <c r="A117" s="15">
        <v>802</v>
      </c>
      <c r="B117" s="16" t="s">
        <v>57</v>
      </c>
      <c r="C117" s="16" t="s">
        <v>869</v>
      </c>
      <c r="D117" s="15"/>
      <c r="E117" s="17" t="s">
        <v>870</v>
      </c>
      <c r="F117" s="8">
        <f>F118</f>
        <v>50</v>
      </c>
      <c r="G117" s="8">
        <f>G118</f>
        <v>100</v>
      </c>
    </row>
    <row r="118" spans="1:7" s="49" customFormat="1" ht="25.5" customHeight="1" outlineLevel="7" x14ac:dyDescent="0.25">
      <c r="A118" s="15">
        <v>802</v>
      </c>
      <c r="B118" s="16" t="s">
        <v>57</v>
      </c>
      <c r="C118" s="16" t="s">
        <v>869</v>
      </c>
      <c r="D118" s="15">
        <v>800</v>
      </c>
      <c r="E118" s="17" t="s">
        <v>748</v>
      </c>
      <c r="F118" s="8">
        <v>50</v>
      </c>
      <c r="G118" s="8">
        <v>100</v>
      </c>
    </row>
    <row r="119" spans="1:7" ht="25.5" outlineLevel="4" x14ac:dyDescent="0.25">
      <c r="A119" s="15" t="s">
        <v>11</v>
      </c>
      <c r="B119" s="16" t="s">
        <v>57</v>
      </c>
      <c r="C119" s="16" t="s">
        <v>58</v>
      </c>
      <c r="D119" s="15"/>
      <c r="E119" s="17" t="s">
        <v>343</v>
      </c>
      <c r="F119" s="8">
        <f>F120</f>
        <v>580</v>
      </c>
      <c r="G119" s="8">
        <f>G120</f>
        <v>553.20000000000005</v>
      </c>
    </row>
    <row r="120" spans="1:7" ht="38.25" outlineLevel="5" x14ac:dyDescent="0.25">
      <c r="A120" s="15" t="s">
        <v>11</v>
      </c>
      <c r="B120" s="16" t="s">
        <v>57</v>
      </c>
      <c r="C120" s="16" t="s">
        <v>59</v>
      </c>
      <c r="D120" s="15"/>
      <c r="E120" s="17" t="s">
        <v>344</v>
      </c>
      <c r="F120" s="8">
        <f>F121+F123+F125+F127</f>
        <v>580</v>
      </c>
      <c r="G120" s="8">
        <f>G121+G123+G125+G127</f>
        <v>553.20000000000005</v>
      </c>
    </row>
    <row r="121" spans="1:7" outlineLevel="6" x14ac:dyDescent="0.25">
      <c r="A121" s="15" t="s">
        <v>11</v>
      </c>
      <c r="B121" s="16" t="s">
        <v>57</v>
      </c>
      <c r="C121" s="16" t="s">
        <v>60</v>
      </c>
      <c r="D121" s="15"/>
      <c r="E121" s="17" t="s">
        <v>345</v>
      </c>
      <c r="F121" s="8">
        <f>F122</f>
        <v>130</v>
      </c>
      <c r="G121" s="8">
        <f>G122</f>
        <v>130</v>
      </c>
    </row>
    <row r="122" spans="1:7" ht="25.5" outlineLevel="7" x14ac:dyDescent="0.25">
      <c r="A122" s="15" t="s">
        <v>11</v>
      </c>
      <c r="B122" s="16" t="s">
        <v>57</v>
      </c>
      <c r="C122" s="16" t="s">
        <v>60</v>
      </c>
      <c r="D122" s="15" t="s">
        <v>7</v>
      </c>
      <c r="E122" s="17" t="s">
        <v>290</v>
      </c>
      <c r="F122" s="8">
        <v>130</v>
      </c>
      <c r="G122" s="8">
        <v>130</v>
      </c>
    </row>
    <row r="123" spans="1:7" outlineLevel="6" x14ac:dyDescent="0.25">
      <c r="A123" s="15" t="s">
        <v>11</v>
      </c>
      <c r="B123" s="16" t="s">
        <v>57</v>
      </c>
      <c r="C123" s="16" t="s">
        <v>61</v>
      </c>
      <c r="D123" s="15"/>
      <c r="E123" s="17" t="s">
        <v>346</v>
      </c>
      <c r="F123" s="8">
        <f>F124</f>
        <v>400</v>
      </c>
      <c r="G123" s="8">
        <f>G124</f>
        <v>370</v>
      </c>
    </row>
    <row r="124" spans="1:7" ht="25.5" outlineLevel="7" x14ac:dyDescent="0.25">
      <c r="A124" s="15" t="s">
        <v>11</v>
      </c>
      <c r="B124" s="16" t="s">
        <v>57</v>
      </c>
      <c r="C124" s="16" t="s">
        <v>61</v>
      </c>
      <c r="D124" s="15" t="s">
        <v>7</v>
      </c>
      <c r="E124" s="17" t="s">
        <v>290</v>
      </c>
      <c r="F124" s="8">
        <v>400</v>
      </c>
      <c r="G124" s="8">
        <v>370</v>
      </c>
    </row>
    <row r="125" spans="1:7" outlineLevel="7" x14ac:dyDescent="0.25">
      <c r="A125" s="15" t="s">
        <v>11</v>
      </c>
      <c r="B125" s="16" t="s">
        <v>57</v>
      </c>
      <c r="C125" s="16" t="s">
        <v>761</v>
      </c>
      <c r="D125" s="15"/>
      <c r="E125" s="17" t="s">
        <v>879</v>
      </c>
      <c r="F125" s="8">
        <f>F126</f>
        <v>40</v>
      </c>
      <c r="G125" s="8">
        <f>G126</f>
        <v>40</v>
      </c>
    </row>
    <row r="126" spans="1:7" ht="25.5" outlineLevel="7" x14ac:dyDescent="0.25">
      <c r="A126" s="15" t="s">
        <v>11</v>
      </c>
      <c r="B126" s="16" t="s">
        <v>57</v>
      </c>
      <c r="C126" s="16" t="s">
        <v>761</v>
      </c>
      <c r="D126" s="15" t="s">
        <v>7</v>
      </c>
      <c r="E126" s="17" t="s">
        <v>290</v>
      </c>
      <c r="F126" s="8">
        <v>40</v>
      </c>
      <c r="G126" s="8">
        <v>40</v>
      </c>
    </row>
    <row r="127" spans="1:7" outlineLevel="6" x14ac:dyDescent="0.25">
      <c r="A127" s="15" t="s">
        <v>11</v>
      </c>
      <c r="B127" s="16" t="s">
        <v>57</v>
      </c>
      <c r="C127" s="16" t="s">
        <v>62</v>
      </c>
      <c r="D127" s="15"/>
      <c r="E127" s="17" t="s">
        <v>349</v>
      </c>
      <c r="F127" s="8">
        <f>F128</f>
        <v>10</v>
      </c>
      <c r="G127" s="8">
        <f>G128</f>
        <v>13.2</v>
      </c>
    </row>
    <row r="128" spans="1:7" ht="25.5" outlineLevel="7" x14ac:dyDescent="0.25">
      <c r="A128" s="15" t="s">
        <v>11</v>
      </c>
      <c r="B128" s="16" t="s">
        <v>57</v>
      </c>
      <c r="C128" s="16" t="s">
        <v>62</v>
      </c>
      <c r="D128" s="15" t="s">
        <v>7</v>
      </c>
      <c r="E128" s="17" t="s">
        <v>290</v>
      </c>
      <c r="F128" s="8">
        <v>10</v>
      </c>
      <c r="G128" s="8">
        <v>13.2</v>
      </c>
    </row>
    <row r="129" spans="1:8" ht="25.5" outlineLevel="7" x14ac:dyDescent="0.25">
      <c r="A129" s="15" t="s">
        <v>11</v>
      </c>
      <c r="B129" s="16" t="s">
        <v>572</v>
      </c>
      <c r="C129" s="16"/>
      <c r="D129" s="15"/>
      <c r="E129" s="17" t="s">
        <v>577</v>
      </c>
      <c r="F129" s="8">
        <f>F130+F138</f>
        <v>245</v>
      </c>
      <c r="G129" s="8">
        <f>G130+G138</f>
        <v>244.3</v>
      </c>
    </row>
    <row r="130" spans="1:8" ht="38.25" outlineLevel="7" x14ac:dyDescent="0.25">
      <c r="A130" s="15" t="s">
        <v>11</v>
      </c>
      <c r="B130" s="16" t="s">
        <v>572</v>
      </c>
      <c r="C130" s="16" t="s">
        <v>44</v>
      </c>
      <c r="D130" s="15"/>
      <c r="E130" s="17" t="s">
        <v>637</v>
      </c>
      <c r="F130" s="8">
        <f>F131</f>
        <v>45</v>
      </c>
      <c r="G130" s="8">
        <f>G131</f>
        <v>44.3</v>
      </c>
    </row>
    <row r="131" spans="1:8" ht="38.25" outlineLevel="7" x14ac:dyDescent="0.25">
      <c r="A131" s="15" t="s">
        <v>11</v>
      </c>
      <c r="B131" s="16" t="s">
        <v>572</v>
      </c>
      <c r="C131" s="16" t="s">
        <v>45</v>
      </c>
      <c r="D131" s="15"/>
      <c r="E131" s="17" t="s">
        <v>322</v>
      </c>
      <c r="F131" s="8">
        <f>F132+F135</f>
        <v>45</v>
      </c>
      <c r="G131" s="8">
        <f>G132+G135</f>
        <v>44.3</v>
      </c>
    </row>
    <row r="132" spans="1:8" ht="25.5" outlineLevel="7" x14ac:dyDescent="0.25">
      <c r="A132" s="15" t="s">
        <v>11</v>
      </c>
      <c r="B132" s="16" t="s">
        <v>572</v>
      </c>
      <c r="C132" s="16" t="s">
        <v>46</v>
      </c>
      <c r="D132" s="15"/>
      <c r="E132" s="17" t="s">
        <v>323</v>
      </c>
      <c r="F132" s="8">
        <f t="shared" ref="F132:G133" si="13">F133</f>
        <v>2</v>
      </c>
      <c r="G132" s="8">
        <f t="shared" si="13"/>
        <v>1.3</v>
      </c>
    </row>
    <row r="133" spans="1:8" ht="25.5" outlineLevel="7" x14ac:dyDescent="0.25">
      <c r="A133" s="15" t="s">
        <v>11</v>
      </c>
      <c r="B133" s="16" t="s">
        <v>572</v>
      </c>
      <c r="C133" s="16" t="s">
        <v>47</v>
      </c>
      <c r="D133" s="15"/>
      <c r="E133" s="17" t="s">
        <v>324</v>
      </c>
      <c r="F133" s="8">
        <f t="shared" si="13"/>
        <v>2</v>
      </c>
      <c r="G133" s="8">
        <f t="shared" si="13"/>
        <v>1.3</v>
      </c>
    </row>
    <row r="134" spans="1:8" ht="25.5" outlineLevel="7" x14ac:dyDescent="0.25">
      <c r="A134" s="15" t="s">
        <v>11</v>
      </c>
      <c r="B134" s="16" t="s">
        <v>572</v>
      </c>
      <c r="C134" s="16" t="s">
        <v>47</v>
      </c>
      <c r="D134" s="15" t="s">
        <v>7</v>
      </c>
      <c r="E134" s="17" t="s">
        <v>290</v>
      </c>
      <c r="F134" s="8">
        <v>2</v>
      </c>
      <c r="G134" s="8">
        <v>1.3</v>
      </c>
    </row>
    <row r="135" spans="1:8" ht="25.5" outlineLevel="7" x14ac:dyDescent="0.25">
      <c r="A135" s="15" t="s">
        <v>11</v>
      </c>
      <c r="B135" s="16" t="s">
        <v>572</v>
      </c>
      <c r="C135" s="16" t="s">
        <v>48</v>
      </c>
      <c r="D135" s="15"/>
      <c r="E135" s="17" t="s">
        <v>617</v>
      </c>
      <c r="F135" s="8">
        <f t="shared" ref="F135:G136" si="14">F136</f>
        <v>43</v>
      </c>
      <c r="G135" s="8">
        <f t="shared" si="14"/>
        <v>43</v>
      </c>
    </row>
    <row r="136" spans="1:8" ht="25.5" outlineLevel="7" x14ac:dyDescent="0.25">
      <c r="A136" s="15" t="s">
        <v>11</v>
      </c>
      <c r="B136" s="16" t="s">
        <v>572</v>
      </c>
      <c r="C136" s="16" t="s">
        <v>49</v>
      </c>
      <c r="D136" s="15"/>
      <c r="E136" s="17" t="s">
        <v>326</v>
      </c>
      <c r="F136" s="8">
        <f t="shared" si="14"/>
        <v>43</v>
      </c>
      <c r="G136" s="8">
        <f t="shared" si="14"/>
        <v>43</v>
      </c>
    </row>
    <row r="137" spans="1:8" ht="63.75" outlineLevel="7" x14ac:dyDescent="0.25">
      <c r="A137" s="15" t="s">
        <v>11</v>
      </c>
      <c r="B137" s="16" t="s">
        <v>572</v>
      </c>
      <c r="C137" s="16" t="s">
        <v>49</v>
      </c>
      <c r="D137" s="15">
        <v>100</v>
      </c>
      <c r="E137" s="17" t="s">
        <v>289</v>
      </c>
      <c r="F137" s="8">
        <v>43</v>
      </c>
      <c r="G137" s="8">
        <v>43</v>
      </c>
    </row>
    <row r="138" spans="1:8" ht="38.25" outlineLevel="7" x14ac:dyDescent="0.25">
      <c r="A138" s="15" t="s">
        <v>11</v>
      </c>
      <c r="B138" s="16" t="s">
        <v>572</v>
      </c>
      <c r="C138" s="16" t="s">
        <v>573</v>
      </c>
      <c r="D138" s="15"/>
      <c r="E138" s="17" t="s">
        <v>638</v>
      </c>
      <c r="F138" s="8">
        <f t="shared" ref="F138:G141" si="15">F139</f>
        <v>200</v>
      </c>
      <c r="G138" s="8">
        <f t="shared" si="15"/>
        <v>200</v>
      </c>
    </row>
    <row r="139" spans="1:8" ht="82.5" customHeight="1" outlineLevel="7" x14ac:dyDescent="0.25">
      <c r="A139" s="15" t="s">
        <v>11</v>
      </c>
      <c r="B139" s="16" t="s">
        <v>572</v>
      </c>
      <c r="C139" s="16" t="s">
        <v>574</v>
      </c>
      <c r="D139" s="15"/>
      <c r="E139" s="17" t="s">
        <v>580</v>
      </c>
      <c r="F139" s="8">
        <f t="shared" si="15"/>
        <v>200</v>
      </c>
      <c r="G139" s="8">
        <f t="shared" si="15"/>
        <v>200</v>
      </c>
    </row>
    <row r="140" spans="1:8" ht="25.5" outlineLevel="7" x14ac:dyDescent="0.25">
      <c r="A140" s="15" t="s">
        <v>11</v>
      </c>
      <c r="B140" s="16" t="s">
        <v>572</v>
      </c>
      <c r="C140" s="16" t="s">
        <v>575</v>
      </c>
      <c r="D140" s="15"/>
      <c r="E140" s="17" t="s">
        <v>578</v>
      </c>
      <c r="F140" s="8">
        <f>F141</f>
        <v>200</v>
      </c>
      <c r="G140" s="8">
        <f>G141</f>
        <v>200</v>
      </c>
    </row>
    <row r="141" spans="1:8" ht="25.5" outlineLevel="7" x14ac:dyDescent="0.25">
      <c r="A141" s="15" t="s">
        <v>11</v>
      </c>
      <c r="B141" s="16" t="s">
        <v>572</v>
      </c>
      <c r="C141" s="16" t="s">
        <v>576</v>
      </c>
      <c r="D141" s="15"/>
      <c r="E141" s="17" t="s">
        <v>579</v>
      </c>
      <c r="F141" s="8">
        <f t="shared" si="15"/>
        <v>200</v>
      </c>
      <c r="G141" s="8">
        <f t="shared" si="15"/>
        <v>200</v>
      </c>
    </row>
    <row r="142" spans="1:8" ht="25.5" outlineLevel="7" x14ac:dyDescent="0.25">
      <c r="A142" s="15" t="s">
        <v>11</v>
      </c>
      <c r="B142" s="16" t="s">
        <v>572</v>
      </c>
      <c r="C142" s="16" t="s">
        <v>576</v>
      </c>
      <c r="D142" s="15">
        <v>200</v>
      </c>
      <c r="E142" s="17" t="s">
        <v>290</v>
      </c>
      <c r="F142" s="8">
        <v>200</v>
      </c>
      <c r="G142" s="8">
        <v>200</v>
      </c>
      <c r="H142" s="1"/>
    </row>
    <row r="143" spans="1:8" outlineLevel="1" x14ac:dyDescent="0.25">
      <c r="A143" s="15" t="s">
        <v>11</v>
      </c>
      <c r="B143" s="16" t="s">
        <v>63</v>
      </c>
      <c r="C143" s="16"/>
      <c r="D143" s="15"/>
      <c r="E143" s="17" t="s">
        <v>237</v>
      </c>
      <c r="F143" s="8">
        <f>F145+F150+F160+F203</f>
        <v>158088.20000000001</v>
      </c>
      <c r="G143" s="8">
        <f>G145+G150+G160+G203</f>
        <v>135114.79999999999</v>
      </c>
      <c r="H143" s="1"/>
    </row>
    <row r="144" spans="1:8" outlineLevel="1" x14ac:dyDescent="0.25">
      <c r="A144" s="15">
        <v>802</v>
      </c>
      <c r="B144" s="16" t="s">
        <v>64</v>
      </c>
      <c r="C144" s="16"/>
      <c r="D144" s="15"/>
      <c r="E144" s="17" t="s">
        <v>888</v>
      </c>
      <c r="F144" s="8">
        <f>F145</f>
        <v>2120</v>
      </c>
      <c r="G144" s="8">
        <f>G145</f>
        <v>452.4</v>
      </c>
      <c r="H144" s="1"/>
    </row>
    <row r="145" spans="1:8" ht="38.25" outlineLevel="1" x14ac:dyDescent="0.25">
      <c r="A145" s="15" t="s">
        <v>11</v>
      </c>
      <c r="B145" s="16" t="s">
        <v>64</v>
      </c>
      <c r="C145" s="16" t="s">
        <v>29</v>
      </c>
      <c r="D145" s="15"/>
      <c r="E145" s="17" t="s">
        <v>643</v>
      </c>
      <c r="F145" s="8">
        <f t="shared" ref="F145:G148" si="16">F146</f>
        <v>2120</v>
      </c>
      <c r="G145" s="8">
        <f t="shared" si="16"/>
        <v>452.4</v>
      </c>
      <c r="H145" s="1"/>
    </row>
    <row r="146" spans="1:8" ht="25.5" outlineLevel="1" x14ac:dyDescent="0.25">
      <c r="A146" s="15" t="s">
        <v>11</v>
      </c>
      <c r="B146" s="16" t="s">
        <v>64</v>
      </c>
      <c r="C146" s="16" t="s">
        <v>35</v>
      </c>
      <c r="D146" s="15"/>
      <c r="E146" s="17" t="s">
        <v>764</v>
      </c>
      <c r="F146" s="8">
        <f t="shared" si="16"/>
        <v>2120</v>
      </c>
      <c r="G146" s="8">
        <f t="shared" si="16"/>
        <v>452.4</v>
      </c>
      <c r="H146" s="1"/>
    </row>
    <row r="147" spans="1:8" ht="51" outlineLevel="1" x14ac:dyDescent="0.25">
      <c r="A147" s="15" t="s">
        <v>11</v>
      </c>
      <c r="B147" s="16" t="s">
        <v>64</v>
      </c>
      <c r="C147" s="16" t="s">
        <v>36</v>
      </c>
      <c r="D147" s="15"/>
      <c r="E147" s="17" t="s">
        <v>312</v>
      </c>
      <c r="F147" s="8">
        <f t="shared" si="16"/>
        <v>2120</v>
      </c>
      <c r="G147" s="8">
        <f t="shared" si="16"/>
        <v>452.4</v>
      </c>
      <c r="H147" s="1"/>
    </row>
    <row r="148" spans="1:8" ht="38.25" outlineLevel="1" x14ac:dyDescent="0.25">
      <c r="A148" s="15" t="s">
        <v>11</v>
      </c>
      <c r="B148" s="16" t="s">
        <v>64</v>
      </c>
      <c r="C148" s="16" t="s">
        <v>762</v>
      </c>
      <c r="D148" s="15"/>
      <c r="E148" s="17" t="s">
        <v>763</v>
      </c>
      <c r="F148" s="8">
        <f t="shared" si="16"/>
        <v>2120</v>
      </c>
      <c r="G148" s="8">
        <f t="shared" si="16"/>
        <v>452.4</v>
      </c>
      <c r="H148" s="1"/>
    </row>
    <row r="149" spans="1:8" ht="25.5" outlineLevel="1" x14ac:dyDescent="0.25">
      <c r="A149" s="15" t="s">
        <v>11</v>
      </c>
      <c r="B149" s="16" t="s">
        <v>64</v>
      </c>
      <c r="C149" s="16" t="s">
        <v>762</v>
      </c>
      <c r="D149" s="15">
        <v>200</v>
      </c>
      <c r="E149" s="17" t="s">
        <v>290</v>
      </c>
      <c r="F149" s="8">
        <v>2120</v>
      </c>
      <c r="G149" s="8">
        <v>452.4</v>
      </c>
      <c r="H149" s="1"/>
    </row>
    <row r="150" spans="1:8" outlineLevel="2" x14ac:dyDescent="0.25">
      <c r="A150" s="15" t="s">
        <v>11</v>
      </c>
      <c r="B150" s="16" t="s">
        <v>68</v>
      </c>
      <c r="C150" s="16"/>
      <c r="D150" s="15"/>
      <c r="E150" s="17" t="s">
        <v>257</v>
      </c>
      <c r="F150" s="8">
        <f>F151</f>
        <v>16485.599999999999</v>
      </c>
      <c r="G150" s="8">
        <f t="shared" ref="G150:G152" si="17">G151</f>
        <v>10576.9</v>
      </c>
      <c r="H150" s="1"/>
    </row>
    <row r="151" spans="1:8" ht="51" outlineLevel="3" x14ac:dyDescent="0.25">
      <c r="A151" s="15" t="s">
        <v>11</v>
      </c>
      <c r="B151" s="16" t="s">
        <v>68</v>
      </c>
      <c r="C151" s="16" t="s">
        <v>65</v>
      </c>
      <c r="D151" s="15"/>
      <c r="E151" s="17" t="s">
        <v>631</v>
      </c>
      <c r="F151" s="8">
        <f>F152</f>
        <v>16485.599999999999</v>
      </c>
      <c r="G151" s="8">
        <f t="shared" si="17"/>
        <v>10576.9</v>
      </c>
      <c r="H151" s="1"/>
    </row>
    <row r="152" spans="1:8" ht="25.5" outlineLevel="4" x14ac:dyDescent="0.25">
      <c r="A152" s="15" t="s">
        <v>11</v>
      </c>
      <c r="B152" s="16" t="s">
        <v>68</v>
      </c>
      <c r="C152" s="16" t="s">
        <v>69</v>
      </c>
      <c r="D152" s="15"/>
      <c r="E152" s="17" t="s">
        <v>355</v>
      </c>
      <c r="F152" s="8">
        <f>F153</f>
        <v>16485.599999999999</v>
      </c>
      <c r="G152" s="8">
        <f t="shared" si="17"/>
        <v>10576.9</v>
      </c>
      <c r="H152" s="1"/>
    </row>
    <row r="153" spans="1:8" outlineLevel="5" x14ac:dyDescent="0.25">
      <c r="A153" s="15" t="s">
        <v>11</v>
      </c>
      <c r="B153" s="16" t="s">
        <v>68</v>
      </c>
      <c r="C153" s="16" t="s">
        <v>70</v>
      </c>
      <c r="D153" s="15"/>
      <c r="E153" s="17" t="s">
        <v>356</v>
      </c>
      <c r="F153" s="8">
        <f>F154+F156+F158</f>
        <v>16485.599999999999</v>
      </c>
      <c r="G153" s="8">
        <f>G154+G156+G158</f>
        <v>10576.9</v>
      </c>
      <c r="H153" s="1"/>
    </row>
    <row r="154" spans="1:8" ht="38.25" outlineLevel="7" x14ac:dyDescent="0.25">
      <c r="A154" s="15" t="s">
        <v>11</v>
      </c>
      <c r="B154" s="16" t="s">
        <v>68</v>
      </c>
      <c r="C154" s="16" t="s">
        <v>538</v>
      </c>
      <c r="D154" s="15"/>
      <c r="E154" s="17" t="s">
        <v>357</v>
      </c>
      <c r="F154" s="8">
        <f>F155</f>
        <v>13172.5</v>
      </c>
      <c r="G154" s="8">
        <f>G155</f>
        <v>8445.6</v>
      </c>
      <c r="H154" s="1"/>
    </row>
    <row r="155" spans="1:8" s="49" customFormat="1" ht="25.5" outlineLevel="7" x14ac:dyDescent="0.25">
      <c r="A155" s="15" t="s">
        <v>11</v>
      </c>
      <c r="B155" s="16" t="s">
        <v>68</v>
      </c>
      <c r="C155" s="16" t="s">
        <v>538</v>
      </c>
      <c r="D155" s="15">
        <v>200</v>
      </c>
      <c r="E155" s="17" t="s">
        <v>290</v>
      </c>
      <c r="F155" s="8">
        <v>13172.5</v>
      </c>
      <c r="G155" s="8">
        <v>8445.6</v>
      </c>
    </row>
    <row r="156" spans="1:8" s="49" customFormat="1" ht="25.5" outlineLevel="7" x14ac:dyDescent="0.25">
      <c r="A156" s="15">
        <v>802</v>
      </c>
      <c r="B156" s="16" t="s">
        <v>68</v>
      </c>
      <c r="C156" s="16" t="s">
        <v>759</v>
      </c>
      <c r="D156" s="15"/>
      <c r="E156" s="17" t="s">
        <v>760</v>
      </c>
      <c r="F156" s="8">
        <f>F157</f>
        <v>20</v>
      </c>
      <c r="G156" s="8">
        <f>G157</f>
        <v>19.899999999999999</v>
      </c>
    </row>
    <row r="157" spans="1:8" s="49" customFormat="1" ht="25.5" outlineLevel="7" x14ac:dyDescent="0.25">
      <c r="A157" s="15">
        <v>802</v>
      </c>
      <c r="B157" s="16" t="s">
        <v>68</v>
      </c>
      <c r="C157" s="16" t="s">
        <v>759</v>
      </c>
      <c r="D157" s="15">
        <v>200</v>
      </c>
      <c r="E157" s="17" t="s">
        <v>758</v>
      </c>
      <c r="F157" s="8">
        <v>20</v>
      </c>
      <c r="G157" s="8">
        <v>19.899999999999999</v>
      </c>
    </row>
    <row r="158" spans="1:8" s="49" customFormat="1" ht="38.25" outlineLevel="7" x14ac:dyDescent="0.25">
      <c r="A158" s="72" t="s">
        <v>11</v>
      </c>
      <c r="B158" s="73" t="s">
        <v>68</v>
      </c>
      <c r="C158" s="73" t="s">
        <v>71</v>
      </c>
      <c r="D158" s="72"/>
      <c r="E158" s="74" t="s">
        <v>357</v>
      </c>
      <c r="F158" s="8">
        <f>F159</f>
        <v>3293.1</v>
      </c>
      <c r="G158" s="8">
        <f>G159</f>
        <v>2111.4</v>
      </c>
    </row>
    <row r="159" spans="1:8" s="49" customFormat="1" ht="25.5" outlineLevel="7" x14ac:dyDescent="0.25">
      <c r="A159" s="72" t="s">
        <v>11</v>
      </c>
      <c r="B159" s="73" t="s">
        <v>68</v>
      </c>
      <c r="C159" s="73" t="s">
        <v>71</v>
      </c>
      <c r="D159" s="72" t="s">
        <v>7</v>
      </c>
      <c r="E159" s="74" t="s">
        <v>290</v>
      </c>
      <c r="F159" s="8">
        <v>3293.1</v>
      </c>
      <c r="G159" s="8">
        <v>2111.4</v>
      </c>
    </row>
    <row r="160" spans="1:8" outlineLevel="2" x14ac:dyDescent="0.25">
      <c r="A160" s="15" t="s">
        <v>11</v>
      </c>
      <c r="B160" s="16" t="s">
        <v>72</v>
      </c>
      <c r="C160" s="16"/>
      <c r="D160" s="15"/>
      <c r="E160" s="17" t="s">
        <v>258</v>
      </c>
      <c r="F160" s="8">
        <f>F161+F198</f>
        <v>139389.4</v>
      </c>
      <c r="G160" s="8">
        <f>G161+G198</f>
        <v>124009.9</v>
      </c>
      <c r="H160" s="1"/>
    </row>
    <row r="161" spans="1:8" ht="51" outlineLevel="3" x14ac:dyDescent="0.25">
      <c r="A161" s="15" t="s">
        <v>11</v>
      </c>
      <c r="B161" s="16" t="s">
        <v>72</v>
      </c>
      <c r="C161" s="16" t="s">
        <v>65</v>
      </c>
      <c r="D161" s="15"/>
      <c r="E161" s="17" t="s">
        <v>631</v>
      </c>
      <c r="F161" s="8">
        <f>F162+F192</f>
        <v>138989.4</v>
      </c>
      <c r="G161" s="8">
        <f>G162+G192</f>
        <v>123959.9</v>
      </c>
      <c r="H161" s="1"/>
    </row>
    <row r="162" spans="1:8" ht="25.5" outlineLevel="4" x14ac:dyDescent="0.25">
      <c r="A162" s="15" t="s">
        <v>11</v>
      </c>
      <c r="B162" s="16" t="s">
        <v>72</v>
      </c>
      <c r="C162" s="16" t="s">
        <v>69</v>
      </c>
      <c r="D162" s="15"/>
      <c r="E162" s="17" t="s">
        <v>355</v>
      </c>
      <c r="F162" s="8">
        <f>F163+F174+F187</f>
        <v>135247</v>
      </c>
      <c r="G162" s="8">
        <f>G163+G174+G187</f>
        <v>120355.2</v>
      </c>
      <c r="H162" s="1"/>
    </row>
    <row r="163" spans="1:8" ht="38.25" outlineLevel="5" x14ac:dyDescent="0.25">
      <c r="A163" s="15" t="s">
        <v>11</v>
      </c>
      <c r="B163" s="16" t="s">
        <v>72</v>
      </c>
      <c r="C163" s="16" t="s">
        <v>73</v>
      </c>
      <c r="D163" s="15"/>
      <c r="E163" s="17" t="s">
        <v>358</v>
      </c>
      <c r="F163" s="8">
        <f>F164+F166+F168+F170+F172</f>
        <v>62467.1</v>
      </c>
      <c r="G163" s="8">
        <f>G164+G166+G168+G170</f>
        <v>53609.5</v>
      </c>
      <c r="H163" s="1"/>
    </row>
    <row r="164" spans="1:8" ht="63.75" outlineLevel="6" x14ac:dyDescent="0.25">
      <c r="A164" s="15" t="s">
        <v>11</v>
      </c>
      <c r="B164" s="16" t="s">
        <v>72</v>
      </c>
      <c r="C164" s="16" t="s">
        <v>74</v>
      </c>
      <c r="D164" s="15"/>
      <c r="E164" s="17" t="s">
        <v>359</v>
      </c>
      <c r="F164" s="8">
        <f>F165</f>
        <v>21198.2</v>
      </c>
      <c r="G164" s="8">
        <f>G165</f>
        <v>21198.2</v>
      </c>
      <c r="H164" s="1"/>
    </row>
    <row r="165" spans="1:8" ht="25.5" outlineLevel="7" x14ac:dyDescent="0.25">
      <c r="A165" s="15" t="s">
        <v>11</v>
      </c>
      <c r="B165" s="16" t="s">
        <v>72</v>
      </c>
      <c r="C165" s="16" t="s">
        <v>74</v>
      </c>
      <c r="D165" s="15" t="s">
        <v>7</v>
      </c>
      <c r="E165" s="17" t="s">
        <v>290</v>
      </c>
      <c r="F165" s="8">
        <v>21198.2</v>
      </c>
      <c r="G165" s="8">
        <v>21198.2</v>
      </c>
      <c r="H165" s="1"/>
    </row>
    <row r="166" spans="1:8" ht="38.25" outlineLevel="6" x14ac:dyDescent="0.25">
      <c r="A166" s="15" t="s">
        <v>11</v>
      </c>
      <c r="B166" s="16" t="s">
        <v>72</v>
      </c>
      <c r="C166" s="16" t="s">
        <v>75</v>
      </c>
      <c r="D166" s="15"/>
      <c r="E166" s="17" t="s">
        <v>360</v>
      </c>
      <c r="F166" s="8">
        <f>F167</f>
        <v>9710</v>
      </c>
      <c r="G166" s="8">
        <f>G167</f>
        <v>9710</v>
      </c>
      <c r="H166" s="1"/>
    </row>
    <row r="167" spans="1:8" ht="25.5" outlineLevel="7" x14ac:dyDescent="0.25">
      <c r="A167" s="15" t="s">
        <v>11</v>
      </c>
      <c r="B167" s="16" t="s">
        <v>72</v>
      </c>
      <c r="C167" s="16" t="s">
        <v>75</v>
      </c>
      <c r="D167" s="15" t="s">
        <v>39</v>
      </c>
      <c r="E167" s="17" t="s">
        <v>316</v>
      </c>
      <c r="F167" s="8">
        <v>9710</v>
      </c>
      <c r="G167" s="8">
        <v>9710</v>
      </c>
      <c r="H167" s="1"/>
    </row>
    <row r="168" spans="1:8" ht="25.5" outlineLevel="6" x14ac:dyDescent="0.25">
      <c r="A168" s="15" t="s">
        <v>11</v>
      </c>
      <c r="B168" s="16" t="s">
        <v>72</v>
      </c>
      <c r="C168" s="16" t="s">
        <v>76</v>
      </c>
      <c r="D168" s="15"/>
      <c r="E168" s="17" t="s">
        <v>361</v>
      </c>
      <c r="F168" s="8">
        <f>F169</f>
        <v>10516.3</v>
      </c>
      <c r="G168" s="8">
        <f>G169</f>
        <v>9840</v>
      </c>
      <c r="H168" s="1"/>
    </row>
    <row r="169" spans="1:8" ht="25.5" outlineLevel="7" x14ac:dyDescent="0.25">
      <c r="A169" s="15" t="s">
        <v>11</v>
      </c>
      <c r="B169" s="16" t="s">
        <v>72</v>
      </c>
      <c r="C169" s="16" t="s">
        <v>76</v>
      </c>
      <c r="D169" s="15" t="s">
        <v>7</v>
      </c>
      <c r="E169" s="17" t="s">
        <v>290</v>
      </c>
      <c r="F169" s="8">
        <v>10516.3</v>
      </c>
      <c r="G169" s="8">
        <v>9840</v>
      </c>
      <c r="H169" s="1"/>
    </row>
    <row r="170" spans="1:8" ht="51" outlineLevel="6" x14ac:dyDescent="0.25">
      <c r="A170" s="15" t="s">
        <v>11</v>
      </c>
      <c r="B170" s="16" t="s">
        <v>72</v>
      </c>
      <c r="C170" s="16" t="s">
        <v>77</v>
      </c>
      <c r="D170" s="15"/>
      <c r="E170" s="17" t="s">
        <v>675</v>
      </c>
      <c r="F170" s="8">
        <f>F171</f>
        <v>13063.2</v>
      </c>
      <c r="G170" s="8">
        <f>G171</f>
        <v>12861.3</v>
      </c>
      <c r="H170" s="1"/>
    </row>
    <row r="171" spans="1:8" ht="25.5" outlineLevel="7" x14ac:dyDescent="0.25">
      <c r="A171" s="15" t="s">
        <v>11</v>
      </c>
      <c r="B171" s="16" t="s">
        <v>72</v>
      </c>
      <c r="C171" s="16" t="s">
        <v>77</v>
      </c>
      <c r="D171" s="15" t="s">
        <v>7</v>
      </c>
      <c r="E171" s="17" t="s">
        <v>290</v>
      </c>
      <c r="F171" s="8">
        <v>13063.2</v>
      </c>
      <c r="G171" s="8">
        <v>12861.3</v>
      </c>
      <c r="H171" s="1"/>
    </row>
    <row r="172" spans="1:8" ht="38.25" outlineLevel="7" x14ac:dyDescent="0.25">
      <c r="A172" s="15">
        <v>802</v>
      </c>
      <c r="B172" s="16" t="s">
        <v>72</v>
      </c>
      <c r="C172" s="16" t="s">
        <v>766</v>
      </c>
      <c r="D172" s="15"/>
      <c r="E172" s="17" t="s">
        <v>765</v>
      </c>
      <c r="F172" s="8">
        <f>F173</f>
        <v>7979.4</v>
      </c>
      <c r="G172" s="8">
        <v>0</v>
      </c>
      <c r="H172" s="1"/>
    </row>
    <row r="173" spans="1:8" ht="25.5" outlineLevel="7" x14ac:dyDescent="0.25">
      <c r="A173" s="15">
        <v>802</v>
      </c>
      <c r="B173" s="16" t="s">
        <v>72</v>
      </c>
      <c r="C173" s="16" t="s">
        <v>766</v>
      </c>
      <c r="D173" s="15">
        <v>400</v>
      </c>
      <c r="E173" s="17" t="s">
        <v>382</v>
      </c>
      <c r="F173" s="8">
        <v>7979.4</v>
      </c>
      <c r="G173" s="8">
        <v>0</v>
      </c>
      <c r="H173" s="1"/>
    </row>
    <row r="174" spans="1:8" ht="25.5" outlineLevel="5" x14ac:dyDescent="0.25">
      <c r="A174" s="15" t="s">
        <v>11</v>
      </c>
      <c r="B174" s="16" t="s">
        <v>72</v>
      </c>
      <c r="C174" s="16" t="s">
        <v>78</v>
      </c>
      <c r="D174" s="15"/>
      <c r="E174" s="17" t="s">
        <v>584</v>
      </c>
      <c r="F174" s="8">
        <f>F179+F181+F175+F177+F183+F185</f>
        <v>65084.800000000003</v>
      </c>
      <c r="G174" s="8">
        <f>G179+G181+G175+G177+G183+G185</f>
        <v>59051.4</v>
      </c>
      <c r="H174" s="1"/>
    </row>
    <row r="175" spans="1:8" ht="55.5" customHeight="1" outlineLevel="5" x14ac:dyDescent="0.25">
      <c r="A175" s="15" t="s">
        <v>11</v>
      </c>
      <c r="B175" s="16" t="s">
        <v>72</v>
      </c>
      <c r="C175" s="16" t="s">
        <v>684</v>
      </c>
      <c r="D175" s="15"/>
      <c r="E175" s="17" t="s">
        <v>685</v>
      </c>
      <c r="F175" s="8">
        <f>F176</f>
        <v>7943.4</v>
      </c>
      <c r="G175" s="8">
        <f t="shared" ref="G175" si="18">G176</f>
        <v>6823.1</v>
      </c>
      <c r="H175" s="1"/>
    </row>
    <row r="176" spans="1:8" ht="25.5" outlineLevel="5" x14ac:dyDescent="0.25">
      <c r="A176" s="15" t="s">
        <v>11</v>
      </c>
      <c r="B176" s="16" t="s">
        <v>72</v>
      </c>
      <c r="C176" s="16" t="s">
        <v>684</v>
      </c>
      <c r="D176" s="15" t="s">
        <v>7</v>
      </c>
      <c r="E176" s="17" t="s">
        <v>290</v>
      </c>
      <c r="F176" s="8">
        <v>7943.4</v>
      </c>
      <c r="G176" s="8">
        <v>6823.1</v>
      </c>
      <c r="H176" s="1"/>
    </row>
    <row r="177" spans="1:8" ht="38.25" outlineLevel="5" x14ac:dyDescent="0.25">
      <c r="A177" s="15">
        <v>802</v>
      </c>
      <c r="B177" s="16" t="s">
        <v>72</v>
      </c>
      <c r="C177" s="16" t="s">
        <v>771</v>
      </c>
      <c r="D177" s="15"/>
      <c r="E177" s="17" t="s">
        <v>772</v>
      </c>
      <c r="F177" s="8">
        <f>F178</f>
        <v>5809.8</v>
      </c>
      <c r="G177" s="8">
        <f>G178</f>
        <v>5721.4</v>
      </c>
      <c r="H177" s="1"/>
    </row>
    <row r="178" spans="1:8" ht="25.5" outlineLevel="5" x14ac:dyDescent="0.25">
      <c r="A178" s="15">
        <v>802</v>
      </c>
      <c r="B178" s="16" t="s">
        <v>72</v>
      </c>
      <c r="C178" s="16" t="s">
        <v>771</v>
      </c>
      <c r="D178" s="15" t="s">
        <v>7</v>
      </c>
      <c r="E178" s="17" t="s">
        <v>290</v>
      </c>
      <c r="F178" s="8">
        <v>5809.8</v>
      </c>
      <c r="G178" s="8">
        <v>5721.4</v>
      </c>
      <c r="H178" s="1"/>
    </row>
    <row r="179" spans="1:8" ht="25.5" outlineLevel="5" x14ac:dyDescent="0.25">
      <c r="A179" s="15" t="s">
        <v>11</v>
      </c>
      <c r="B179" s="16" t="s">
        <v>72</v>
      </c>
      <c r="C179" s="16" t="s">
        <v>539</v>
      </c>
      <c r="D179" s="15"/>
      <c r="E179" s="17" t="s">
        <v>889</v>
      </c>
      <c r="F179" s="8">
        <f>F180</f>
        <v>43547.1</v>
      </c>
      <c r="G179" s="8">
        <f>G180</f>
        <v>40601.800000000003</v>
      </c>
      <c r="H179" s="1"/>
    </row>
    <row r="180" spans="1:8" ht="25.5" outlineLevel="5" x14ac:dyDescent="0.25">
      <c r="A180" s="15" t="s">
        <v>11</v>
      </c>
      <c r="B180" s="16" t="s">
        <v>72</v>
      </c>
      <c r="C180" s="16" t="s">
        <v>539</v>
      </c>
      <c r="D180" s="15">
        <v>200</v>
      </c>
      <c r="E180" s="17" t="s">
        <v>290</v>
      </c>
      <c r="F180" s="8">
        <v>43547.1</v>
      </c>
      <c r="G180" s="8">
        <v>40601.800000000003</v>
      </c>
      <c r="H180" s="1"/>
    </row>
    <row r="181" spans="1:8" ht="51" outlineLevel="7" x14ac:dyDescent="0.25">
      <c r="A181" s="15" t="s">
        <v>11</v>
      </c>
      <c r="B181" s="16" t="s">
        <v>72</v>
      </c>
      <c r="C181" s="16" t="s">
        <v>672</v>
      </c>
      <c r="D181" s="15"/>
      <c r="E181" s="17" t="s">
        <v>730</v>
      </c>
      <c r="F181" s="8">
        <f>F182</f>
        <v>882.6</v>
      </c>
      <c r="G181" s="8">
        <f>G182</f>
        <v>758.1</v>
      </c>
      <c r="H181" s="1"/>
    </row>
    <row r="182" spans="1:8" ht="25.5" outlineLevel="7" x14ac:dyDescent="0.25">
      <c r="A182" s="15" t="s">
        <v>11</v>
      </c>
      <c r="B182" s="16" t="s">
        <v>72</v>
      </c>
      <c r="C182" s="16" t="s">
        <v>672</v>
      </c>
      <c r="D182" s="15" t="s">
        <v>7</v>
      </c>
      <c r="E182" s="17" t="s">
        <v>290</v>
      </c>
      <c r="F182" s="8">
        <v>882.6</v>
      </c>
      <c r="G182" s="8">
        <v>758.1</v>
      </c>
      <c r="H182" s="1"/>
    </row>
    <row r="183" spans="1:8" ht="38.25" outlineLevel="7" x14ac:dyDescent="0.25">
      <c r="A183" s="15">
        <v>802</v>
      </c>
      <c r="B183" s="16" t="s">
        <v>72</v>
      </c>
      <c r="C183" s="16" t="s">
        <v>769</v>
      </c>
      <c r="D183" s="15"/>
      <c r="E183" s="17" t="s">
        <v>770</v>
      </c>
      <c r="F183" s="8">
        <f>F184</f>
        <v>645.6</v>
      </c>
      <c r="G183" s="8">
        <f>G184</f>
        <v>635.70000000000005</v>
      </c>
      <c r="H183" s="1"/>
    </row>
    <row r="184" spans="1:8" ht="25.5" outlineLevel="7" x14ac:dyDescent="0.25">
      <c r="A184" s="15">
        <v>802</v>
      </c>
      <c r="B184" s="16" t="s">
        <v>72</v>
      </c>
      <c r="C184" s="16" t="s">
        <v>769</v>
      </c>
      <c r="D184" s="15">
        <v>200</v>
      </c>
      <c r="E184" s="17" t="s">
        <v>768</v>
      </c>
      <c r="F184" s="8">
        <v>645.6</v>
      </c>
      <c r="G184" s="8">
        <v>635.70000000000005</v>
      </c>
      <c r="H184" s="1"/>
    </row>
    <row r="185" spans="1:8" ht="25.5" outlineLevel="7" x14ac:dyDescent="0.25">
      <c r="A185" s="72" t="s">
        <v>11</v>
      </c>
      <c r="B185" s="73" t="s">
        <v>72</v>
      </c>
      <c r="C185" s="73" t="s">
        <v>79</v>
      </c>
      <c r="D185" s="72"/>
      <c r="E185" s="74" t="s">
        <v>890</v>
      </c>
      <c r="F185" s="8">
        <f>F186</f>
        <v>6256.3</v>
      </c>
      <c r="G185" s="8">
        <f>G186</f>
        <v>4511.3</v>
      </c>
      <c r="H185" s="1"/>
    </row>
    <row r="186" spans="1:8" ht="25.5" outlineLevel="7" x14ac:dyDescent="0.25">
      <c r="A186" s="72" t="s">
        <v>11</v>
      </c>
      <c r="B186" s="73" t="s">
        <v>72</v>
      </c>
      <c r="C186" s="73" t="s">
        <v>79</v>
      </c>
      <c r="D186" s="72" t="s">
        <v>7</v>
      </c>
      <c r="E186" s="74" t="s">
        <v>290</v>
      </c>
      <c r="F186" s="75">
        <v>6256.3</v>
      </c>
      <c r="G186" s="75">
        <v>4511.3</v>
      </c>
      <c r="H186" s="1"/>
    </row>
    <row r="187" spans="1:8" ht="38.25" outlineLevel="5" x14ac:dyDescent="0.25">
      <c r="A187" s="15" t="s">
        <v>11</v>
      </c>
      <c r="B187" s="16" t="s">
        <v>72</v>
      </c>
      <c r="C187" s="16" t="s">
        <v>80</v>
      </c>
      <c r="D187" s="15"/>
      <c r="E187" s="17" t="s">
        <v>585</v>
      </c>
      <c r="F187" s="8">
        <f>F190+F188</f>
        <v>7695.1</v>
      </c>
      <c r="G187" s="8">
        <f>G190+G188</f>
        <v>7694.2999999999993</v>
      </c>
      <c r="H187" s="1"/>
    </row>
    <row r="188" spans="1:8" ht="25.5" outlineLevel="5" x14ac:dyDescent="0.25">
      <c r="A188" s="15" t="s">
        <v>11</v>
      </c>
      <c r="B188" s="16" t="s">
        <v>72</v>
      </c>
      <c r="C188" s="16" t="s">
        <v>540</v>
      </c>
      <c r="D188" s="15"/>
      <c r="E188" s="17" t="s">
        <v>541</v>
      </c>
      <c r="F188" s="8">
        <f>F189</f>
        <v>6925.6</v>
      </c>
      <c r="G188" s="8">
        <f>G189</f>
        <v>6924.9</v>
      </c>
      <c r="H188" s="1"/>
    </row>
    <row r="189" spans="1:8" ht="25.5" outlineLevel="5" x14ac:dyDescent="0.25">
      <c r="A189" s="15" t="s">
        <v>11</v>
      </c>
      <c r="B189" s="16" t="s">
        <v>72</v>
      </c>
      <c r="C189" s="16" t="s">
        <v>540</v>
      </c>
      <c r="D189" s="15" t="s">
        <v>7</v>
      </c>
      <c r="E189" s="17" t="s">
        <v>290</v>
      </c>
      <c r="F189" s="8">
        <v>6925.6</v>
      </c>
      <c r="G189" s="8">
        <v>6924.9</v>
      </c>
      <c r="H189" s="1"/>
    </row>
    <row r="190" spans="1:8" ht="25.5" outlineLevel="6" x14ac:dyDescent="0.25">
      <c r="A190" s="15" t="s">
        <v>11</v>
      </c>
      <c r="B190" s="16" t="s">
        <v>72</v>
      </c>
      <c r="C190" s="16" t="s">
        <v>81</v>
      </c>
      <c r="D190" s="15"/>
      <c r="E190" s="17" t="s">
        <v>365</v>
      </c>
      <c r="F190" s="8">
        <f>F191</f>
        <v>769.5</v>
      </c>
      <c r="G190" s="8">
        <f>G191</f>
        <v>769.4</v>
      </c>
      <c r="H190" s="1"/>
    </row>
    <row r="191" spans="1:8" ht="25.5" outlineLevel="7" x14ac:dyDescent="0.25">
      <c r="A191" s="15" t="s">
        <v>11</v>
      </c>
      <c r="B191" s="16" t="s">
        <v>72</v>
      </c>
      <c r="C191" s="16" t="s">
        <v>81</v>
      </c>
      <c r="D191" s="15" t="s">
        <v>7</v>
      </c>
      <c r="E191" s="17" t="s">
        <v>290</v>
      </c>
      <c r="F191" s="8">
        <v>769.5</v>
      </c>
      <c r="G191" s="8">
        <v>769.4</v>
      </c>
      <c r="H191" s="1"/>
    </row>
    <row r="192" spans="1:8" ht="25.5" outlineLevel="4" x14ac:dyDescent="0.25">
      <c r="A192" s="15" t="s">
        <v>11</v>
      </c>
      <c r="B192" s="16" t="s">
        <v>72</v>
      </c>
      <c r="C192" s="16" t="s">
        <v>82</v>
      </c>
      <c r="D192" s="15"/>
      <c r="E192" s="17" t="s">
        <v>366</v>
      </c>
      <c r="F192" s="8">
        <f>F193</f>
        <v>3742.4</v>
      </c>
      <c r="G192" s="8">
        <f>G193</f>
        <v>3604.7</v>
      </c>
      <c r="H192" s="1"/>
    </row>
    <row r="193" spans="1:8" ht="51" outlineLevel="5" x14ac:dyDescent="0.25">
      <c r="A193" s="15" t="s">
        <v>11</v>
      </c>
      <c r="B193" s="16" t="s">
        <v>72</v>
      </c>
      <c r="C193" s="16" t="s">
        <v>83</v>
      </c>
      <c r="D193" s="15"/>
      <c r="E193" s="17" t="s">
        <v>586</v>
      </c>
      <c r="F193" s="8">
        <f>F194+F196</f>
        <v>3742.4</v>
      </c>
      <c r="G193" s="8">
        <f>G194+G196</f>
        <v>3604.7</v>
      </c>
      <c r="H193" s="1"/>
    </row>
    <row r="194" spans="1:8" ht="38.25" outlineLevel="5" x14ac:dyDescent="0.25">
      <c r="A194" s="15" t="s">
        <v>11</v>
      </c>
      <c r="B194" s="16" t="s">
        <v>72</v>
      </c>
      <c r="C194" s="16" t="s">
        <v>542</v>
      </c>
      <c r="D194" s="15"/>
      <c r="E194" s="17" t="s">
        <v>543</v>
      </c>
      <c r="F194" s="8">
        <f>F195</f>
        <v>2920.8</v>
      </c>
      <c r="G194" s="8">
        <f>G195</f>
        <v>2820.1</v>
      </c>
      <c r="H194" s="1"/>
    </row>
    <row r="195" spans="1:8" ht="25.5" outlineLevel="5" x14ac:dyDescent="0.25">
      <c r="A195" s="15" t="s">
        <v>11</v>
      </c>
      <c r="B195" s="16" t="s">
        <v>72</v>
      </c>
      <c r="C195" s="16" t="s">
        <v>542</v>
      </c>
      <c r="D195" s="15" t="s">
        <v>7</v>
      </c>
      <c r="E195" s="17" t="s">
        <v>290</v>
      </c>
      <c r="F195" s="8">
        <v>2920.8</v>
      </c>
      <c r="G195" s="8">
        <v>2820.1</v>
      </c>
      <c r="H195" s="1"/>
    </row>
    <row r="196" spans="1:8" ht="38.25" outlineLevel="6" x14ac:dyDescent="0.25">
      <c r="A196" s="124" t="s">
        <v>11</v>
      </c>
      <c r="B196" s="125" t="s">
        <v>72</v>
      </c>
      <c r="C196" s="125" t="s">
        <v>84</v>
      </c>
      <c r="D196" s="124"/>
      <c r="E196" s="126" t="s">
        <v>369</v>
      </c>
      <c r="F196" s="127">
        <f>F197</f>
        <v>821.6</v>
      </c>
      <c r="G196" s="127">
        <f>G197</f>
        <v>784.6</v>
      </c>
      <c r="H196" s="1"/>
    </row>
    <row r="197" spans="1:8" ht="25.5" outlineLevel="7" x14ac:dyDescent="0.25">
      <c r="A197" s="124" t="s">
        <v>11</v>
      </c>
      <c r="B197" s="125" t="s">
        <v>72</v>
      </c>
      <c r="C197" s="125" t="s">
        <v>84</v>
      </c>
      <c r="D197" s="124" t="s">
        <v>7</v>
      </c>
      <c r="E197" s="126" t="s">
        <v>290</v>
      </c>
      <c r="F197" s="127">
        <v>821.6</v>
      </c>
      <c r="G197" s="127">
        <v>784.6</v>
      </c>
      <c r="H197" s="1"/>
    </row>
    <row r="198" spans="1:8" ht="38.25" outlineLevel="7" x14ac:dyDescent="0.25">
      <c r="A198" s="124">
        <v>802</v>
      </c>
      <c r="B198" s="125" t="s">
        <v>72</v>
      </c>
      <c r="C198" s="125" t="s">
        <v>29</v>
      </c>
      <c r="D198" s="124"/>
      <c r="E198" s="126" t="s">
        <v>643</v>
      </c>
      <c r="F198" s="127">
        <f t="shared" ref="F198:G201" si="19">F199</f>
        <v>400</v>
      </c>
      <c r="G198" s="127">
        <f t="shared" si="19"/>
        <v>50</v>
      </c>
      <c r="H198" s="1"/>
    </row>
    <row r="199" spans="1:8" ht="25.5" outlineLevel="7" x14ac:dyDescent="0.25">
      <c r="A199" s="124">
        <v>802</v>
      </c>
      <c r="B199" s="125" t="s">
        <v>72</v>
      </c>
      <c r="C199" s="125" t="s">
        <v>35</v>
      </c>
      <c r="D199" s="124"/>
      <c r="E199" s="126" t="s">
        <v>311</v>
      </c>
      <c r="F199" s="127">
        <f t="shared" si="19"/>
        <v>400</v>
      </c>
      <c r="G199" s="127">
        <f t="shared" si="19"/>
        <v>50</v>
      </c>
      <c r="H199" s="1"/>
    </row>
    <row r="200" spans="1:8" ht="51" outlineLevel="7" x14ac:dyDescent="0.25">
      <c r="A200" s="124">
        <v>802</v>
      </c>
      <c r="B200" s="125" t="s">
        <v>72</v>
      </c>
      <c r="C200" s="125" t="s">
        <v>36</v>
      </c>
      <c r="D200" s="124"/>
      <c r="E200" s="126" t="s">
        <v>312</v>
      </c>
      <c r="F200" s="127">
        <f t="shared" si="19"/>
        <v>400</v>
      </c>
      <c r="G200" s="127">
        <f t="shared" si="19"/>
        <v>50</v>
      </c>
      <c r="H200" s="1"/>
    </row>
    <row r="201" spans="1:8" ht="51" outlineLevel="7" x14ac:dyDescent="0.25">
      <c r="A201" s="124">
        <v>802</v>
      </c>
      <c r="B201" s="125" t="s">
        <v>72</v>
      </c>
      <c r="C201" s="125" t="s">
        <v>767</v>
      </c>
      <c r="D201" s="124"/>
      <c r="E201" s="126" t="s">
        <v>903</v>
      </c>
      <c r="F201" s="127">
        <f t="shared" si="19"/>
        <v>400</v>
      </c>
      <c r="G201" s="127">
        <f t="shared" si="19"/>
        <v>50</v>
      </c>
      <c r="H201" s="1"/>
    </row>
    <row r="202" spans="1:8" ht="25.5" outlineLevel="7" x14ac:dyDescent="0.25">
      <c r="A202" s="124">
        <v>802</v>
      </c>
      <c r="B202" s="125" t="s">
        <v>72</v>
      </c>
      <c r="C202" s="125" t="s">
        <v>767</v>
      </c>
      <c r="D202" s="124">
        <v>200</v>
      </c>
      <c r="E202" s="126" t="s">
        <v>768</v>
      </c>
      <c r="F202" s="127">
        <v>400</v>
      </c>
      <c r="G202" s="127">
        <v>50</v>
      </c>
      <c r="H202" s="1"/>
    </row>
    <row r="203" spans="1:8" outlineLevel="2" x14ac:dyDescent="0.25">
      <c r="A203" s="15" t="s">
        <v>11</v>
      </c>
      <c r="B203" s="16" t="s">
        <v>86</v>
      </c>
      <c r="C203" s="16"/>
      <c r="D203" s="15"/>
      <c r="E203" s="17" t="s">
        <v>259</v>
      </c>
      <c r="F203" s="8">
        <f>F204</f>
        <v>93.2</v>
      </c>
      <c r="G203" s="8">
        <f>G204</f>
        <v>75.599999999999994</v>
      </c>
      <c r="H203" s="1"/>
    </row>
    <row r="204" spans="1:8" ht="38.25" outlineLevel="3" x14ac:dyDescent="0.25">
      <c r="A204" s="15" t="s">
        <v>11</v>
      </c>
      <c r="B204" s="16" t="s">
        <v>86</v>
      </c>
      <c r="C204" s="16" t="s">
        <v>29</v>
      </c>
      <c r="D204" s="15"/>
      <c r="E204" s="17" t="s">
        <v>632</v>
      </c>
      <c r="F204" s="8">
        <f>F205</f>
        <v>93.2</v>
      </c>
      <c r="G204" s="8">
        <f t="shared" ref="G204:G206" si="20">G205</f>
        <v>75.599999999999994</v>
      </c>
      <c r="H204" s="1"/>
    </row>
    <row r="205" spans="1:8" ht="25.5" outlineLevel="4" x14ac:dyDescent="0.25">
      <c r="A205" s="15" t="s">
        <v>11</v>
      </c>
      <c r="B205" s="16" t="s">
        <v>86</v>
      </c>
      <c r="C205" s="16" t="s">
        <v>35</v>
      </c>
      <c r="D205" s="15"/>
      <c r="E205" s="17" t="s">
        <v>311</v>
      </c>
      <c r="F205" s="8">
        <f>F206</f>
        <v>93.2</v>
      </c>
      <c r="G205" s="8">
        <f t="shared" si="20"/>
        <v>75.599999999999994</v>
      </c>
      <c r="H205" s="1"/>
    </row>
    <row r="206" spans="1:8" ht="51" outlineLevel="5" x14ac:dyDescent="0.25">
      <c r="A206" s="15" t="s">
        <v>11</v>
      </c>
      <c r="B206" s="16" t="s">
        <v>86</v>
      </c>
      <c r="C206" s="16" t="s">
        <v>36</v>
      </c>
      <c r="D206" s="15"/>
      <c r="E206" s="17" t="s">
        <v>312</v>
      </c>
      <c r="F206" s="8">
        <f>F207</f>
        <v>93.2</v>
      </c>
      <c r="G206" s="8">
        <f t="shared" si="20"/>
        <v>75.599999999999994</v>
      </c>
      <c r="H206" s="1"/>
    </row>
    <row r="207" spans="1:8" outlineLevel="6" x14ac:dyDescent="0.25">
      <c r="A207" s="15" t="s">
        <v>11</v>
      </c>
      <c r="B207" s="16" t="s">
        <v>86</v>
      </c>
      <c r="C207" s="16" t="s">
        <v>87</v>
      </c>
      <c r="D207" s="15"/>
      <c r="E207" s="17" t="s">
        <v>373</v>
      </c>
      <c r="F207" s="8">
        <f>F208</f>
        <v>93.2</v>
      </c>
      <c r="G207" s="8">
        <f>G208</f>
        <v>75.599999999999994</v>
      </c>
      <c r="H207" s="1"/>
    </row>
    <row r="208" spans="1:8" ht="25.5" outlineLevel="7" x14ac:dyDescent="0.25">
      <c r="A208" s="15" t="s">
        <v>11</v>
      </c>
      <c r="B208" s="16" t="s">
        <v>86</v>
      </c>
      <c r="C208" s="16" t="s">
        <v>87</v>
      </c>
      <c r="D208" s="15" t="s">
        <v>7</v>
      </c>
      <c r="E208" s="17" t="s">
        <v>290</v>
      </c>
      <c r="F208" s="8">
        <v>93.2</v>
      </c>
      <c r="G208" s="8">
        <v>75.599999999999994</v>
      </c>
      <c r="H208" s="1"/>
    </row>
    <row r="209" spans="1:8" outlineLevel="1" x14ac:dyDescent="0.25">
      <c r="A209" s="15" t="s">
        <v>11</v>
      </c>
      <c r="B209" s="16" t="s">
        <v>88</v>
      </c>
      <c r="C209" s="16"/>
      <c r="D209" s="15"/>
      <c r="E209" s="17" t="s">
        <v>238</v>
      </c>
      <c r="F209" s="8">
        <f>F210+F229+F263+F313</f>
        <v>115603.70000000001</v>
      </c>
      <c r="G209" s="8">
        <f>G210+G229+G263+G313</f>
        <v>109455.30000000002</v>
      </c>
      <c r="H209" s="1"/>
    </row>
    <row r="210" spans="1:8" outlineLevel="2" x14ac:dyDescent="0.25">
      <c r="A210" s="15" t="s">
        <v>11</v>
      </c>
      <c r="B210" s="16" t="s">
        <v>89</v>
      </c>
      <c r="C210" s="16"/>
      <c r="D210" s="15"/>
      <c r="E210" s="17" t="s">
        <v>260</v>
      </c>
      <c r="F210" s="8">
        <f>F211+F220</f>
        <v>4373.3</v>
      </c>
      <c r="G210" s="75">
        <f>G211+G220</f>
        <v>3139.1000000000004</v>
      </c>
      <c r="H210" s="1"/>
    </row>
    <row r="211" spans="1:8" ht="51" outlineLevel="3" x14ac:dyDescent="0.25">
      <c r="A211" s="15" t="s">
        <v>11</v>
      </c>
      <c r="B211" s="16" t="s">
        <v>89</v>
      </c>
      <c r="C211" s="16" t="s">
        <v>65</v>
      </c>
      <c r="D211" s="15"/>
      <c r="E211" s="17" t="s">
        <v>631</v>
      </c>
      <c r="F211" s="8">
        <f t="shared" ref="F211:G212" si="21">F212</f>
        <v>3173.3</v>
      </c>
      <c r="G211" s="8">
        <f t="shared" si="21"/>
        <v>2892.6000000000004</v>
      </c>
      <c r="H211" s="1"/>
    </row>
    <row r="212" spans="1:8" ht="25.5" outlineLevel="4" x14ac:dyDescent="0.25">
      <c r="A212" s="15" t="s">
        <v>11</v>
      </c>
      <c r="B212" s="16" t="s">
        <v>89</v>
      </c>
      <c r="C212" s="16" t="s">
        <v>90</v>
      </c>
      <c r="D212" s="15"/>
      <c r="E212" s="17" t="s">
        <v>375</v>
      </c>
      <c r="F212" s="8">
        <f t="shared" si="21"/>
        <v>3173.3</v>
      </c>
      <c r="G212" s="8">
        <f t="shared" si="21"/>
        <v>2892.6000000000004</v>
      </c>
      <c r="H212" s="1"/>
    </row>
    <row r="213" spans="1:8" ht="38.25" outlineLevel="5" x14ac:dyDescent="0.25">
      <c r="A213" s="15" t="s">
        <v>11</v>
      </c>
      <c r="B213" s="16" t="s">
        <v>89</v>
      </c>
      <c r="C213" s="16" t="s">
        <v>91</v>
      </c>
      <c r="D213" s="15"/>
      <c r="E213" s="17" t="s">
        <v>376</v>
      </c>
      <c r="F213" s="8">
        <f>F216+F214+F218</f>
        <v>3173.3</v>
      </c>
      <c r="G213" s="8">
        <f t="shared" ref="G213" si="22">G216+G214+G218</f>
        <v>2892.6000000000004</v>
      </c>
      <c r="H213" s="1"/>
    </row>
    <row r="214" spans="1:8" ht="38.25" outlineLevel="6" x14ac:dyDescent="0.25">
      <c r="A214" s="15" t="s">
        <v>11</v>
      </c>
      <c r="B214" s="16" t="s">
        <v>89</v>
      </c>
      <c r="C214" s="16" t="s">
        <v>92</v>
      </c>
      <c r="D214" s="15"/>
      <c r="E214" s="17" t="s">
        <v>378</v>
      </c>
      <c r="F214" s="8">
        <f>F215</f>
        <v>2133.3000000000002</v>
      </c>
      <c r="G214" s="8">
        <f>G215</f>
        <v>2050.3000000000002</v>
      </c>
      <c r="H214" s="1"/>
    </row>
    <row r="215" spans="1:8" ht="25.5" outlineLevel="7" x14ac:dyDescent="0.25">
      <c r="A215" s="15" t="s">
        <v>11</v>
      </c>
      <c r="B215" s="16" t="s">
        <v>89</v>
      </c>
      <c r="C215" s="16" t="s">
        <v>92</v>
      </c>
      <c r="D215" s="15" t="s">
        <v>7</v>
      </c>
      <c r="E215" s="17" t="s">
        <v>290</v>
      </c>
      <c r="F215" s="8">
        <v>2133.3000000000002</v>
      </c>
      <c r="G215" s="8">
        <v>2050.3000000000002</v>
      </c>
      <c r="H215" s="1"/>
    </row>
    <row r="216" spans="1:8" ht="25.5" outlineLevel="6" x14ac:dyDescent="0.25">
      <c r="A216" s="15" t="s">
        <v>11</v>
      </c>
      <c r="B216" s="16" t="s">
        <v>89</v>
      </c>
      <c r="C216" s="16" t="s">
        <v>606</v>
      </c>
      <c r="D216" s="15"/>
      <c r="E216" s="17" t="s">
        <v>605</v>
      </c>
      <c r="F216" s="8">
        <f>F217</f>
        <v>1000</v>
      </c>
      <c r="G216" s="8">
        <f>G217</f>
        <v>812.3</v>
      </c>
      <c r="H216" s="1"/>
    </row>
    <row r="217" spans="1:8" ht="25.5" outlineLevel="7" x14ac:dyDescent="0.25">
      <c r="A217" s="15" t="s">
        <v>11</v>
      </c>
      <c r="B217" s="16" t="s">
        <v>89</v>
      </c>
      <c r="C217" s="16" t="s">
        <v>606</v>
      </c>
      <c r="D217" s="15">
        <v>200</v>
      </c>
      <c r="E217" s="17" t="s">
        <v>290</v>
      </c>
      <c r="F217" s="8">
        <v>1000</v>
      </c>
      <c r="G217" s="8">
        <v>812.3</v>
      </c>
      <c r="H217" s="1"/>
    </row>
    <row r="218" spans="1:8" ht="25.5" outlineLevel="7" x14ac:dyDescent="0.25">
      <c r="A218" s="15" t="s">
        <v>11</v>
      </c>
      <c r="B218" s="16" t="s">
        <v>89</v>
      </c>
      <c r="C218" s="16" t="s">
        <v>696</v>
      </c>
      <c r="D218" s="15"/>
      <c r="E218" s="17" t="s">
        <v>697</v>
      </c>
      <c r="F218" s="8">
        <f>F219</f>
        <v>40</v>
      </c>
      <c r="G218" s="8">
        <f t="shared" ref="G218" si="23">G219</f>
        <v>30</v>
      </c>
      <c r="H218" s="1"/>
    </row>
    <row r="219" spans="1:8" outlineLevel="7" x14ac:dyDescent="0.25">
      <c r="A219" s="15" t="s">
        <v>11</v>
      </c>
      <c r="B219" s="16" t="s">
        <v>89</v>
      </c>
      <c r="C219" s="16" t="s">
        <v>696</v>
      </c>
      <c r="D219" s="15">
        <v>800</v>
      </c>
      <c r="E219" s="17" t="s">
        <v>291</v>
      </c>
      <c r="F219" s="8">
        <v>40</v>
      </c>
      <c r="G219" s="8">
        <v>30</v>
      </c>
      <c r="H219" s="1"/>
    </row>
    <row r="220" spans="1:8" ht="38.25" outlineLevel="3" x14ac:dyDescent="0.25">
      <c r="A220" s="15" t="s">
        <v>11</v>
      </c>
      <c r="B220" s="16" t="s">
        <v>89</v>
      </c>
      <c r="C220" s="16" t="s">
        <v>93</v>
      </c>
      <c r="D220" s="15"/>
      <c r="E220" s="17" t="s">
        <v>607</v>
      </c>
      <c r="F220" s="8">
        <f>F221</f>
        <v>1200</v>
      </c>
      <c r="G220" s="8">
        <f>G222</f>
        <v>246.5</v>
      </c>
      <c r="H220" s="1"/>
    </row>
    <row r="221" spans="1:8" ht="25.5" outlineLevel="3" x14ac:dyDescent="0.25">
      <c r="A221" s="15">
        <v>802</v>
      </c>
      <c r="B221" s="16" t="s">
        <v>89</v>
      </c>
      <c r="C221" s="16" t="s">
        <v>94</v>
      </c>
      <c r="D221" s="15"/>
      <c r="E221" s="17" t="s">
        <v>871</v>
      </c>
      <c r="F221" s="8">
        <f>F222</f>
        <v>1200</v>
      </c>
      <c r="G221" s="8">
        <v>246.5</v>
      </c>
      <c r="H221" s="1"/>
    </row>
    <row r="222" spans="1:8" ht="25.5" outlineLevel="5" x14ac:dyDescent="0.25">
      <c r="A222" s="15" t="s">
        <v>11</v>
      </c>
      <c r="B222" s="16" t="s">
        <v>89</v>
      </c>
      <c r="C222" s="16" t="s">
        <v>95</v>
      </c>
      <c r="D222" s="15"/>
      <c r="E222" s="17" t="s">
        <v>582</v>
      </c>
      <c r="F222" s="8">
        <f>F223+F225+F227</f>
        <v>1200</v>
      </c>
      <c r="G222" s="8">
        <f>G223+G225+G227</f>
        <v>246.5</v>
      </c>
      <c r="H222" s="1"/>
    </row>
    <row r="223" spans="1:8" outlineLevel="6" x14ac:dyDescent="0.25">
      <c r="A223" s="15" t="s">
        <v>11</v>
      </c>
      <c r="B223" s="16" t="s">
        <v>89</v>
      </c>
      <c r="C223" s="16" t="s">
        <v>96</v>
      </c>
      <c r="D223" s="15"/>
      <c r="E223" s="17" t="s">
        <v>518</v>
      </c>
      <c r="F223" s="8">
        <f t="shared" ref="F223:G223" si="24">F224</f>
        <v>1106</v>
      </c>
      <c r="G223" s="8">
        <f t="shared" si="24"/>
        <v>200</v>
      </c>
      <c r="H223" s="1"/>
    </row>
    <row r="224" spans="1:8" ht="25.5" outlineLevel="7" x14ac:dyDescent="0.25">
      <c r="A224" s="15" t="s">
        <v>11</v>
      </c>
      <c r="B224" s="16" t="s">
        <v>89</v>
      </c>
      <c r="C224" s="16" t="s">
        <v>96</v>
      </c>
      <c r="D224" s="15" t="s">
        <v>7</v>
      </c>
      <c r="E224" s="17" t="s">
        <v>290</v>
      </c>
      <c r="F224" s="8">
        <v>1106</v>
      </c>
      <c r="G224" s="8">
        <v>200</v>
      </c>
      <c r="H224" s="1"/>
    </row>
    <row r="225" spans="1:8" ht="42" customHeight="1" outlineLevel="7" x14ac:dyDescent="0.25">
      <c r="A225" s="15" t="s">
        <v>11</v>
      </c>
      <c r="B225" s="16" t="s">
        <v>89</v>
      </c>
      <c r="C225" s="16" t="s">
        <v>663</v>
      </c>
      <c r="D225" s="15"/>
      <c r="E225" s="17" t="s">
        <v>664</v>
      </c>
      <c r="F225" s="8">
        <f>F226</f>
        <v>4</v>
      </c>
      <c r="G225" s="8">
        <f t="shared" ref="G225" si="25">G226</f>
        <v>4</v>
      </c>
      <c r="H225" s="1"/>
    </row>
    <row r="226" spans="1:8" ht="25.5" outlineLevel="7" x14ac:dyDescent="0.25">
      <c r="A226" s="15" t="s">
        <v>11</v>
      </c>
      <c r="B226" s="16" t="s">
        <v>89</v>
      </c>
      <c r="C226" s="16" t="s">
        <v>663</v>
      </c>
      <c r="D226" s="15" t="s">
        <v>7</v>
      </c>
      <c r="E226" s="17" t="s">
        <v>290</v>
      </c>
      <c r="F226" s="8">
        <v>4</v>
      </c>
      <c r="G226" s="8">
        <v>4</v>
      </c>
      <c r="H226" s="1"/>
    </row>
    <row r="227" spans="1:8" ht="51" outlineLevel="7" x14ac:dyDescent="0.25">
      <c r="A227" s="15">
        <v>802</v>
      </c>
      <c r="B227" s="16" t="s">
        <v>89</v>
      </c>
      <c r="C227" s="146" t="s">
        <v>773</v>
      </c>
      <c r="D227" s="15"/>
      <c r="E227" s="17" t="s">
        <v>774</v>
      </c>
      <c r="F227" s="8">
        <f>F228</f>
        <v>90</v>
      </c>
      <c r="G227" s="8">
        <f>G228</f>
        <v>42.5</v>
      </c>
      <c r="H227" s="1"/>
    </row>
    <row r="228" spans="1:8" ht="25.5" outlineLevel="7" x14ac:dyDescent="0.25">
      <c r="A228" s="15">
        <v>802</v>
      </c>
      <c r="B228" s="16" t="s">
        <v>89</v>
      </c>
      <c r="C228" s="146" t="s">
        <v>773</v>
      </c>
      <c r="D228" s="15">
        <v>200</v>
      </c>
      <c r="E228" s="17" t="s">
        <v>768</v>
      </c>
      <c r="F228" s="8">
        <v>90</v>
      </c>
      <c r="G228" s="8">
        <v>42.5</v>
      </c>
      <c r="H228" s="1"/>
    </row>
    <row r="229" spans="1:8" outlineLevel="2" x14ac:dyDescent="0.25">
      <c r="A229" s="15" t="s">
        <v>11</v>
      </c>
      <c r="B229" s="16" t="s">
        <v>97</v>
      </c>
      <c r="C229" s="16"/>
      <c r="D229" s="15"/>
      <c r="E229" s="17" t="s">
        <v>262</v>
      </c>
      <c r="F229" s="8">
        <f t="shared" ref="F229:G230" si="26">F230</f>
        <v>32129.599999999999</v>
      </c>
      <c r="G229" s="75">
        <f t="shared" si="26"/>
        <v>26979</v>
      </c>
      <c r="H229" s="1"/>
    </row>
    <row r="230" spans="1:8" ht="51" outlineLevel="3" x14ac:dyDescent="0.25">
      <c r="A230" s="15" t="s">
        <v>11</v>
      </c>
      <c r="B230" s="16" t="s">
        <v>97</v>
      </c>
      <c r="C230" s="16" t="s">
        <v>65</v>
      </c>
      <c r="D230" s="15"/>
      <c r="E230" s="17" t="s">
        <v>631</v>
      </c>
      <c r="F230" s="8">
        <f t="shared" si="26"/>
        <v>32129.599999999999</v>
      </c>
      <c r="G230" s="8">
        <f t="shared" si="26"/>
        <v>26979</v>
      </c>
      <c r="H230" s="1"/>
    </row>
    <row r="231" spans="1:8" ht="25.5" outlineLevel="4" x14ac:dyDescent="0.25">
      <c r="A231" s="15" t="s">
        <v>11</v>
      </c>
      <c r="B231" s="16" t="s">
        <v>97</v>
      </c>
      <c r="C231" s="16" t="s">
        <v>90</v>
      </c>
      <c r="D231" s="15"/>
      <c r="E231" s="17" t="s">
        <v>375</v>
      </c>
      <c r="F231" s="8">
        <f>F232+F237+F256</f>
        <v>32129.599999999999</v>
      </c>
      <c r="G231" s="8">
        <f>G232+G237+G256</f>
        <v>26979</v>
      </c>
      <c r="H231" s="1"/>
    </row>
    <row r="232" spans="1:8" ht="27.75" customHeight="1" outlineLevel="5" x14ac:dyDescent="0.25">
      <c r="A232" s="15" t="s">
        <v>11</v>
      </c>
      <c r="B232" s="16" t="s">
        <v>97</v>
      </c>
      <c r="C232" s="16" t="s">
        <v>98</v>
      </c>
      <c r="D232" s="15"/>
      <c r="E232" s="17" t="s">
        <v>384</v>
      </c>
      <c r="F232" s="8">
        <f>F233+F235</f>
        <v>1333.6</v>
      </c>
      <c r="G232" s="8">
        <f>G233+G235</f>
        <v>996.5</v>
      </c>
      <c r="H232" s="1"/>
    </row>
    <row r="233" spans="1:8" ht="25.5" outlineLevel="6" x14ac:dyDescent="0.25">
      <c r="A233" s="15" t="s">
        <v>11</v>
      </c>
      <c r="B233" s="16" t="s">
        <v>97</v>
      </c>
      <c r="C233" s="16" t="s">
        <v>99</v>
      </c>
      <c r="D233" s="15"/>
      <c r="E233" s="17" t="s">
        <v>385</v>
      </c>
      <c r="F233" s="8">
        <f>F234</f>
        <v>533.6</v>
      </c>
      <c r="G233" s="8">
        <f>G234</f>
        <v>488.2</v>
      </c>
      <c r="H233" s="1"/>
    </row>
    <row r="234" spans="1:8" ht="25.5" outlineLevel="7" x14ac:dyDescent="0.25">
      <c r="A234" s="15" t="s">
        <v>11</v>
      </c>
      <c r="B234" s="16" t="s">
        <v>97</v>
      </c>
      <c r="C234" s="16" t="s">
        <v>99</v>
      </c>
      <c r="D234" s="15" t="s">
        <v>7</v>
      </c>
      <c r="E234" s="17" t="s">
        <v>290</v>
      </c>
      <c r="F234" s="8">
        <v>533.6</v>
      </c>
      <c r="G234" s="8">
        <v>488.2</v>
      </c>
      <c r="H234" s="1"/>
    </row>
    <row r="235" spans="1:8" outlineLevel="6" x14ac:dyDescent="0.25">
      <c r="A235" s="15" t="s">
        <v>11</v>
      </c>
      <c r="B235" s="16" t="s">
        <v>97</v>
      </c>
      <c r="C235" s="16" t="s">
        <v>100</v>
      </c>
      <c r="D235" s="15"/>
      <c r="E235" s="17" t="s">
        <v>386</v>
      </c>
      <c r="F235" s="8">
        <f>F236</f>
        <v>800</v>
      </c>
      <c r="G235" s="8">
        <f>G236</f>
        <v>508.3</v>
      </c>
      <c r="H235" s="1"/>
    </row>
    <row r="236" spans="1:8" ht="25.5" outlineLevel="7" x14ac:dyDescent="0.25">
      <c r="A236" s="15" t="s">
        <v>11</v>
      </c>
      <c r="B236" s="16" t="s">
        <v>97</v>
      </c>
      <c r="C236" s="16" t="s">
        <v>100</v>
      </c>
      <c r="D236" s="15" t="s">
        <v>7</v>
      </c>
      <c r="E236" s="17" t="s">
        <v>290</v>
      </c>
      <c r="F236" s="8">
        <v>800</v>
      </c>
      <c r="G236" s="8">
        <v>508.3</v>
      </c>
      <c r="H236" s="1"/>
    </row>
    <row r="237" spans="1:8" ht="25.5" outlineLevel="5" x14ac:dyDescent="0.25">
      <c r="A237" s="15" t="s">
        <v>11</v>
      </c>
      <c r="B237" s="16" t="s">
        <v>97</v>
      </c>
      <c r="C237" s="16" t="s">
        <v>101</v>
      </c>
      <c r="D237" s="15"/>
      <c r="E237" s="17" t="s">
        <v>387</v>
      </c>
      <c r="F237" s="127">
        <f>F238+F240+F242+F244+F246+F248+F250+F252+F254</f>
        <v>18610</v>
      </c>
      <c r="G237" s="127">
        <f>G238+G240+G242+G244+G246+G248+G250+G252+G254</f>
        <v>16033</v>
      </c>
      <c r="H237" s="1"/>
    </row>
    <row r="238" spans="1:8" outlineLevel="5" x14ac:dyDescent="0.25">
      <c r="A238" s="15">
        <v>802</v>
      </c>
      <c r="B238" s="16" t="s">
        <v>97</v>
      </c>
      <c r="C238" s="16" t="s">
        <v>775</v>
      </c>
      <c r="D238" s="15"/>
      <c r="E238" s="17" t="s">
        <v>776</v>
      </c>
      <c r="F238" s="127">
        <f>F239</f>
        <v>1498.6</v>
      </c>
      <c r="G238" s="127">
        <f>G239</f>
        <v>858.4</v>
      </c>
      <c r="H238" s="1"/>
    </row>
    <row r="239" spans="1:8" ht="25.5" outlineLevel="5" x14ac:dyDescent="0.25">
      <c r="A239" s="15">
        <v>802</v>
      </c>
      <c r="B239" s="16" t="s">
        <v>97</v>
      </c>
      <c r="C239" s="16" t="s">
        <v>775</v>
      </c>
      <c r="D239" s="15">
        <v>200</v>
      </c>
      <c r="E239" s="17" t="s">
        <v>290</v>
      </c>
      <c r="F239" s="127">
        <v>1498.6</v>
      </c>
      <c r="G239" s="127">
        <v>858.4</v>
      </c>
      <c r="H239" s="1"/>
    </row>
    <row r="240" spans="1:8" ht="25.5" outlineLevel="5" x14ac:dyDescent="0.25">
      <c r="A240" s="15">
        <v>802</v>
      </c>
      <c r="B240" s="16" t="s">
        <v>97</v>
      </c>
      <c r="C240" s="16" t="s">
        <v>777</v>
      </c>
      <c r="D240" s="15"/>
      <c r="E240" s="17" t="s">
        <v>778</v>
      </c>
      <c r="F240" s="127">
        <f>F241</f>
        <v>2000</v>
      </c>
      <c r="G240" s="127">
        <f>G241</f>
        <v>821.3</v>
      </c>
      <c r="H240" s="1"/>
    </row>
    <row r="241" spans="1:8" ht="25.5" outlineLevel="5" x14ac:dyDescent="0.25">
      <c r="A241" s="15">
        <v>802</v>
      </c>
      <c r="B241" s="16" t="s">
        <v>97</v>
      </c>
      <c r="C241" s="16" t="s">
        <v>777</v>
      </c>
      <c r="D241" s="15">
        <v>200</v>
      </c>
      <c r="E241" s="17" t="s">
        <v>768</v>
      </c>
      <c r="F241" s="127">
        <v>2000</v>
      </c>
      <c r="G241" s="127">
        <v>821.3</v>
      </c>
      <c r="H241" s="1"/>
    </row>
    <row r="242" spans="1:8" ht="38.25" outlineLevel="6" x14ac:dyDescent="0.25">
      <c r="A242" s="15" t="s">
        <v>11</v>
      </c>
      <c r="B242" s="16" t="s">
        <v>97</v>
      </c>
      <c r="C242" s="16" t="s">
        <v>102</v>
      </c>
      <c r="D242" s="15"/>
      <c r="E242" s="17" t="s">
        <v>389</v>
      </c>
      <c r="F242" s="8">
        <f>F243</f>
        <v>650</v>
      </c>
      <c r="G242" s="8">
        <f>G243</f>
        <v>650</v>
      </c>
      <c r="H242" s="1"/>
    </row>
    <row r="243" spans="1:8" ht="25.5" outlineLevel="7" x14ac:dyDescent="0.25">
      <c r="A243" s="15" t="s">
        <v>11</v>
      </c>
      <c r="B243" s="16" t="s">
        <v>97</v>
      </c>
      <c r="C243" s="16" t="s">
        <v>102</v>
      </c>
      <c r="D243" s="15" t="s">
        <v>7</v>
      </c>
      <c r="E243" s="17" t="s">
        <v>290</v>
      </c>
      <c r="F243" s="8">
        <v>650</v>
      </c>
      <c r="G243" s="8">
        <v>650</v>
      </c>
      <c r="H243" s="1"/>
    </row>
    <row r="244" spans="1:8" ht="25.5" outlineLevel="7" x14ac:dyDescent="0.25">
      <c r="A244" s="15">
        <v>802</v>
      </c>
      <c r="B244" s="16" t="s">
        <v>97</v>
      </c>
      <c r="C244" s="146" t="s">
        <v>779</v>
      </c>
      <c r="D244" s="15"/>
      <c r="E244" s="17" t="s">
        <v>780</v>
      </c>
      <c r="F244" s="8">
        <f>F245</f>
        <v>2501.4</v>
      </c>
      <c r="G244" s="8">
        <f>G245</f>
        <v>2473.3000000000002</v>
      </c>
      <c r="H244" s="1"/>
    </row>
    <row r="245" spans="1:8" ht="25.5" outlineLevel="7" x14ac:dyDescent="0.25">
      <c r="A245" s="15">
        <v>802</v>
      </c>
      <c r="B245" s="16" t="s">
        <v>97</v>
      </c>
      <c r="C245" s="146" t="s">
        <v>779</v>
      </c>
      <c r="D245" s="15">
        <v>200</v>
      </c>
      <c r="E245" s="17" t="s">
        <v>768</v>
      </c>
      <c r="F245" s="8">
        <v>2501.4</v>
      </c>
      <c r="G245" s="8">
        <v>2473.3000000000002</v>
      </c>
      <c r="H245" s="1"/>
    </row>
    <row r="246" spans="1:8" ht="25.5" outlineLevel="7" x14ac:dyDescent="0.25">
      <c r="A246" s="15">
        <v>802</v>
      </c>
      <c r="B246" s="16" t="s">
        <v>97</v>
      </c>
      <c r="C246" s="16" t="s">
        <v>781</v>
      </c>
      <c r="D246" s="15"/>
      <c r="E246" s="17" t="s">
        <v>901</v>
      </c>
      <c r="F246" s="8">
        <f>F247</f>
        <v>10</v>
      </c>
      <c r="G246" s="8">
        <f>G247</f>
        <v>0</v>
      </c>
      <c r="H246" s="1"/>
    </row>
    <row r="247" spans="1:8" ht="25.5" outlineLevel="7" x14ac:dyDescent="0.25">
      <c r="A247" s="15">
        <v>802</v>
      </c>
      <c r="B247" s="16" t="s">
        <v>97</v>
      </c>
      <c r="C247" s="16" t="s">
        <v>781</v>
      </c>
      <c r="D247" s="15">
        <v>200</v>
      </c>
      <c r="E247" s="17" t="s">
        <v>768</v>
      </c>
      <c r="F247" s="8">
        <v>10</v>
      </c>
      <c r="G247" s="8">
        <v>0</v>
      </c>
      <c r="H247" s="1"/>
    </row>
    <row r="248" spans="1:8" ht="25.5" outlineLevel="7" x14ac:dyDescent="0.25">
      <c r="A248" s="15">
        <v>802</v>
      </c>
      <c r="B248" s="16" t="s">
        <v>97</v>
      </c>
      <c r="C248" s="16" t="s">
        <v>782</v>
      </c>
      <c r="D248" s="15"/>
      <c r="E248" s="17" t="s">
        <v>783</v>
      </c>
      <c r="F248" s="8">
        <f>F249</f>
        <v>800</v>
      </c>
      <c r="G248" s="8">
        <v>0</v>
      </c>
      <c r="H248" s="1"/>
    </row>
    <row r="249" spans="1:8" ht="25.5" outlineLevel="7" x14ac:dyDescent="0.25">
      <c r="A249" s="15">
        <v>802</v>
      </c>
      <c r="B249" s="16" t="s">
        <v>97</v>
      </c>
      <c r="C249" s="16" t="s">
        <v>782</v>
      </c>
      <c r="D249" s="15">
        <v>200</v>
      </c>
      <c r="E249" s="17" t="s">
        <v>768</v>
      </c>
      <c r="F249" s="8">
        <v>800</v>
      </c>
      <c r="G249" s="8">
        <v>0</v>
      </c>
      <c r="H249" s="1"/>
    </row>
    <row r="250" spans="1:8" ht="25.5" outlineLevel="7" x14ac:dyDescent="0.25">
      <c r="A250" s="15">
        <v>802</v>
      </c>
      <c r="B250" s="16" t="s">
        <v>97</v>
      </c>
      <c r="C250" s="16" t="s">
        <v>784</v>
      </c>
      <c r="D250" s="15"/>
      <c r="E250" s="17" t="s">
        <v>902</v>
      </c>
      <c r="F250" s="8">
        <f>F251</f>
        <v>3000</v>
      </c>
      <c r="G250" s="8">
        <f>G251</f>
        <v>3000</v>
      </c>
      <c r="H250" s="1"/>
    </row>
    <row r="251" spans="1:8" outlineLevel="7" x14ac:dyDescent="0.25">
      <c r="A251" s="15">
        <v>802</v>
      </c>
      <c r="B251" s="16" t="s">
        <v>97</v>
      </c>
      <c r="C251" s="16" t="s">
        <v>784</v>
      </c>
      <c r="D251" s="15">
        <v>800</v>
      </c>
      <c r="E251" s="17" t="s">
        <v>748</v>
      </c>
      <c r="F251" s="8">
        <v>3000</v>
      </c>
      <c r="G251" s="8">
        <v>3000</v>
      </c>
      <c r="H251" s="1"/>
    </row>
    <row r="252" spans="1:8" ht="25.5" outlineLevel="7" x14ac:dyDescent="0.25">
      <c r="A252" s="15">
        <v>802</v>
      </c>
      <c r="B252" s="16" t="s">
        <v>97</v>
      </c>
      <c r="C252" s="16" t="s">
        <v>785</v>
      </c>
      <c r="D252" s="15"/>
      <c r="E252" s="17" t="s">
        <v>786</v>
      </c>
      <c r="F252" s="8">
        <f>F253</f>
        <v>450</v>
      </c>
      <c r="G252" s="8">
        <f>G253</f>
        <v>530</v>
      </c>
      <c r="H252" s="1"/>
    </row>
    <row r="253" spans="1:8" outlineLevel="7" x14ac:dyDescent="0.25">
      <c r="A253" s="15">
        <v>802</v>
      </c>
      <c r="B253" s="16" t="s">
        <v>97</v>
      </c>
      <c r="C253" s="16" t="s">
        <v>785</v>
      </c>
      <c r="D253" s="15">
        <v>800</v>
      </c>
      <c r="E253" s="17" t="s">
        <v>748</v>
      </c>
      <c r="F253" s="8">
        <v>450</v>
      </c>
      <c r="G253" s="8">
        <v>530</v>
      </c>
      <c r="H253" s="1"/>
    </row>
    <row r="254" spans="1:8" ht="51" outlineLevel="7" x14ac:dyDescent="0.25">
      <c r="A254" s="15">
        <v>802</v>
      </c>
      <c r="B254" s="16" t="s">
        <v>97</v>
      </c>
      <c r="C254" s="16" t="s">
        <v>787</v>
      </c>
      <c r="D254" s="15"/>
      <c r="E254" s="17" t="s">
        <v>788</v>
      </c>
      <c r="F254" s="8">
        <f>F255</f>
        <v>7700</v>
      </c>
      <c r="G254" s="8">
        <f>G255</f>
        <v>7700</v>
      </c>
      <c r="H254" s="1"/>
    </row>
    <row r="255" spans="1:8" outlineLevel="7" x14ac:dyDescent="0.25">
      <c r="A255" s="15">
        <v>802</v>
      </c>
      <c r="B255" s="16" t="s">
        <v>97</v>
      </c>
      <c r="C255" s="16" t="s">
        <v>787</v>
      </c>
      <c r="D255" s="15">
        <v>800</v>
      </c>
      <c r="E255" s="17" t="s">
        <v>748</v>
      </c>
      <c r="F255" s="8">
        <v>7700</v>
      </c>
      <c r="G255" s="8">
        <v>7700</v>
      </c>
      <c r="H255" s="1"/>
    </row>
    <row r="256" spans="1:8" s="143" customFormat="1" ht="25.5" outlineLevel="5" x14ac:dyDescent="0.25">
      <c r="A256" s="15" t="s">
        <v>11</v>
      </c>
      <c r="B256" s="16" t="s">
        <v>97</v>
      </c>
      <c r="C256" s="16" t="s">
        <v>103</v>
      </c>
      <c r="D256" s="15"/>
      <c r="E256" s="17" t="s">
        <v>390</v>
      </c>
      <c r="F256" s="127">
        <f>F257+F259+F261</f>
        <v>12186</v>
      </c>
      <c r="G256" s="127">
        <f>G257+G259+G261</f>
        <v>9949.5</v>
      </c>
    </row>
    <row r="257" spans="1:9" s="143" customFormat="1" ht="51" outlineLevel="5" x14ac:dyDescent="0.25">
      <c r="A257" s="15">
        <v>802</v>
      </c>
      <c r="B257" s="16" t="s">
        <v>97</v>
      </c>
      <c r="C257" s="16" t="s">
        <v>789</v>
      </c>
      <c r="D257" s="15"/>
      <c r="E257" s="17" t="s">
        <v>790</v>
      </c>
      <c r="F257" s="127">
        <f>F258</f>
        <v>7068.8</v>
      </c>
      <c r="G257" s="127">
        <f>G258</f>
        <v>5559.6</v>
      </c>
    </row>
    <row r="258" spans="1:9" s="143" customFormat="1" ht="25.5" outlineLevel="5" x14ac:dyDescent="0.25">
      <c r="A258" s="15">
        <v>802</v>
      </c>
      <c r="B258" s="16" t="s">
        <v>97</v>
      </c>
      <c r="C258" s="16" t="s">
        <v>789</v>
      </c>
      <c r="D258" s="15">
        <v>200</v>
      </c>
      <c r="E258" s="17" t="s">
        <v>791</v>
      </c>
      <c r="F258" s="127">
        <v>7068.8</v>
      </c>
      <c r="G258" s="127">
        <v>5559.6</v>
      </c>
    </row>
    <row r="259" spans="1:9" s="49" customFormat="1" ht="25.5" outlineLevel="5" x14ac:dyDescent="0.25">
      <c r="A259" s="15" t="s">
        <v>11</v>
      </c>
      <c r="B259" s="16" t="s">
        <v>97</v>
      </c>
      <c r="C259" s="16" t="s">
        <v>612</v>
      </c>
      <c r="D259" s="15"/>
      <c r="E259" s="17" t="s">
        <v>613</v>
      </c>
      <c r="F259" s="127">
        <f>F260</f>
        <v>3350</v>
      </c>
      <c r="G259" s="127">
        <f t="shared" ref="G259" si="27">G260</f>
        <v>3000</v>
      </c>
    </row>
    <row r="260" spans="1:9" s="49" customFormat="1" ht="25.5" outlineLevel="5" x14ac:dyDescent="0.25">
      <c r="A260" s="15" t="s">
        <v>11</v>
      </c>
      <c r="B260" s="16" t="s">
        <v>97</v>
      </c>
      <c r="C260" s="16" t="s">
        <v>612</v>
      </c>
      <c r="D260" s="15">
        <v>200</v>
      </c>
      <c r="E260" s="17" t="s">
        <v>290</v>
      </c>
      <c r="F260" s="127">
        <v>3350</v>
      </c>
      <c r="G260" s="127">
        <v>3000</v>
      </c>
    </row>
    <row r="261" spans="1:9" s="49" customFormat="1" ht="51" outlineLevel="5" x14ac:dyDescent="0.25">
      <c r="A261" s="15">
        <v>802</v>
      </c>
      <c r="B261" s="16" t="s">
        <v>97</v>
      </c>
      <c r="C261" s="146" t="s">
        <v>792</v>
      </c>
      <c r="D261" s="15"/>
      <c r="E261" s="17" t="s">
        <v>793</v>
      </c>
      <c r="F261" s="127">
        <f>F262</f>
        <v>1767.2</v>
      </c>
      <c r="G261" s="127">
        <f>G262</f>
        <v>1389.9</v>
      </c>
    </row>
    <row r="262" spans="1:9" s="49" customFormat="1" ht="25.5" outlineLevel="5" x14ac:dyDescent="0.25">
      <c r="A262" s="15">
        <v>802</v>
      </c>
      <c r="B262" s="16" t="s">
        <v>97</v>
      </c>
      <c r="C262" s="146" t="s">
        <v>792</v>
      </c>
      <c r="D262" s="15">
        <v>200</v>
      </c>
      <c r="E262" s="17" t="s">
        <v>768</v>
      </c>
      <c r="F262" s="127">
        <v>1767.2</v>
      </c>
      <c r="G262" s="127">
        <v>1389.9</v>
      </c>
    </row>
    <row r="263" spans="1:9" outlineLevel="2" x14ac:dyDescent="0.25">
      <c r="A263" s="15" t="s">
        <v>11</v>
      </c>
      <c r="B263" s="16" t="s">
        <v>104</v>
      </c>
      <c r="C263" s="16"/>
      <c r="D263" s="15"/>
      <c r="E263" s="17" t="s">
        <v>263</v>
      </c>
      <c r="F263" s="8">
        <f>F264+F297</f>
        <v>42597.3</v>
      </c>
      <c r="G263" s="75">
        <f>G264+G297</f>
        <v>42951.600000000006</v>
      </c>
      <c r="I263" s="49"/>
    </row>
    <row r="264" spans="1:9" ht="51" outlineLevel="3" x14ac:dyDescent="0.25">
      <c r="A264" s="15" t="s">
        <v>11</v>
      </c>
      <c r="B264" s="16" t="s">
        <v>104</v>
      </c>
      <c r="C264" s="16" t="s">
        <v>65</v>
      </c>
      <c r="D264" s="15"/>
      <c r="E264" s="17" t="s">
        <v>631</v>
      </c>
      <c r="F264" s="8">
        <f>F265</f>
        <v>28255.1</v>
      </c>
      <c r="G264" s="8">
        <f>G265</f>
        <v>28894.9</v>
      </c>
    </row>
    <row r="265" spans="1:9" ht="25.5" outlineLevel="4" x14ac:dyDescent="0.25">
      <c r="A265" s="15" t="s">
        <v>11</v>
      </c>
      <c r="B265" s="16" t="s">
        <v>104</v>
      </c>
      <c r="C265" s="16" t="s">
        <v>66</v>
      </c>
      <c r="D265" s="15"/>
      <c r="E265" s="17" t="s">
        <v>352</v>
      </c>
      <c r="F265" s="8">
        <f>F266+F273+F286</f>
        <v>28255.1</v>
      </c>
      <c r="G265" s="8">
        <f>G266+G273+G286</f>
        <v>28894.9</v>
      </c>
    </row>
    <row r="266" spans="1:9" ht="16.5" customHeight="1" outlineLevel="5" x14ac:dyDescent="0.25">
      <c r="A266" s="15" t="s">
        <v>11</v>
      </c>
      <c r="B266" s="16" t="s">
        <v>104</v>
      </c>
      <c r="C266" s="16" t="s">
        <v>105</v>
      </c>
      <c r="D266" s="15"/>
      <c r="E266" s="17" t="s">
        <v>392</v>
      </c>
      <c r="F266" s="8">
        <f>F267+F269+F271</f>
        <v>12899.9</v>
      </c>
      <c r="G266" s="8">
        <f>G267+G269+G271</f>
        <v>12720.3</v>
      </c>
    </row>
    <row r="267" spans="1:9" ht="25.5" outlineLevel="6" x14ac:dyDescent="0.25">
      <c r="A267" s="15" t="s">
        <v>11</v>
      </c>
      <c r="B267" s="16" t="s">
        <v>104</v>
      </c>
      <c r="C267" s="16" t="s">
        <v>106</v>
      </c>
      <c r="D267" s="15"/>
      <c r="E267" s="17" t="s">
        <v>393</v>
      </c>
      <c r="F267" s="8">
        <f>F268</f>
        <v>8500</v>
      </c>
      <c r="G267" s="8">
        <f>G268</f>
        <v>8320.4</v>
      </c>
    </row>
    <row r="268" spans="1:9" ht="25.5" outlineLevel="7" x14ac:dyDescent="0.25">
      <c r="A268" s="15" t="s">
        <v>11</v>
      </c>
      <c r="B268" s="16" t="s">
        <v>104</v>
      </c>
      <c r="C268" s="16" t="s">
        <v>106</v>
      </c>
      <c r="D268" s="15" t="s">
        <v>7</v>
      </c>
      <c r="E268" s="17" t="s">
        <v>290</v>
      </c>
      <c r="F268" s="8">
        <v>8500</v>
      </c>
      <c r="G268" s="8">
        <v>8320.4</v>
      </c>
    </row>
    <row r="269" spans="1:9" ht="25.5" outlineLevel="6" x14ac:dyDescent="0.25">
      <c r="A269" s="15" t="s">
        <v>11</v>
      </c>
      <c r="B269" s="16" t="s">
        <v>104</v>
      </c>
      <c r="C269" s="16" t="s">
        <v>107</v>
      </c>
      <c r="D269" s="15"/>
      <c r="E269" s="17" t="s">
        <v>394</v>
      </c>
      <c r="F269" s="8">
        <f>F270</f>
        <v>2100</v>
      </c>
      <c r="G269" s="8">
        <f>G270</f>
        <v>2100</v>
      </c>
    </row>
    <row r="270" spans="1:9" ht="25.5" outlineLevel="7" x14ac:dyDescent="0.25">
      <c r="A270" s="15" t="s">
        <v>11</v>
      </c>
      <c r="B270" s="16" t="s">
        <v>104</v>
      </c>
      <c r="C270" s="16" t="s">
        <v>107</v>
      </c>
      <c r="D270" s="15" t="s">
        <v>39</v>
      </c>
      <c r="E270" s="17" t="s">
        <v>316</v>
      </c>
      <c r="F270" s="8">
        <v>2100</v>
      </c>
      <c r="G270" s="8">
        <v>2100</v>
      </c>
      <c r="H270" s="1"/>
    </row>
    <row r="271" spans="1:9" ht="38.25" outlineLevel="6" x14ac:dyDescent="0.25">
      <c r="A271" s="15" t="s">
        <v>11</v>
      </c>
      <c r="B271" s="16" t="s">
        <v>104</v>
      </c>
      <c r="C271" s="16" t="s">
        <v>108</v>
      </c>
      <c r="D271" s="15"/>
      <c r="E271" s="17" t="s">
        <v>395</v>
      </c>
      <c r="F271" s="8">
        <f>F272</f>
        <v>2299.9</v>
      </c>
      <c r="G271" s="8">
        <f>G272</f>
        <v>2299.9</v>
      </c>
      <c r="H271" s="1"/>
    </row>
    <row r="272" spans="1:9" ht="25.5" outlineLevel="7" x14ac:dyDescent="0.25">
      <c r="A272" s="15" t="s">
        <v>11</v>
      </c>
      <c r="B272" s="16" t="s">
        <v>104</v>
      </c>
      <c r="C272" s="16" t="s">
        <v>108</v>
      </c>
      <c r="D272" s="15" t="s">
        <v>7</v>
      </c>
      <c r="E272" s="17" t="s">
        <v>290</v>
      </c>
      <c r="F272" s="8">
        <v>2299.9</v>
      </c>
      <c r="G272" s="8">
        <v>2299.9</v>
      </c>
      <c r="H272" s="1"/>
    </row>
    <row r="273" spans="1:8" ht="25.5" outlineLevel="5" x14ac:dyDescent="0.25">
      <c r="A273" s="15" t="s">
        <v>11</v>
      </c>
      <c r="B273" s="16" t="s">
        <v>104</v>
      </c>
      <c r="C273" s="16" t="s">
        <v>67</v>
      </c>
      <c r="D273" s="15"/>
      <c r="E273" s="17" t="s">
        <v>353</v>
      </c>
      <c r="F273" s="8">
        <f>F274++F276+F278+F280+F282</f>
        <v>10750.9</v>
      </c>
      <c r="G273" s="8">
        <f>G274+G276+G278+G280+G282+G284</f>
        <v>11912.6</v>
      </c>
      <c r="H273" s="1"/>
    </row>
    <row r="274" spans="1:8" outlineLevel="6" x14ac:dyDescent="0.25">
      <c r="A274" s="124" t="s">
        <v>11</v>
      </c>
      <c r="B274" s="125" t="s">
        <v>104</v>
      </c>
      <c r="C274" s="125" t="s">
        <v>109</v>
      </c>
      <c r="D274" s="124"/>
      <c r="E274" s="126" t="s">
        <v>397</v>
      </c>
      <c r="F274" s="127">
        <f>F275</f>
        <v>6016.5</v>
      </c>
      <c r="G274" s="8">
        <f>G275</f>
        <v>6186.6</v>
      </c>
      <c r="H274" s="1"/>
    </row>
    <row r="275" spans="1:8" ht="25.5" outlineLevel="7" x14ac:dyDescent="0.25">
      <c r="A275" s="124" t="s">
        <v>11</v>
      </c>
      <c r="B275" s="125" t="s">
        <v>104</v>
      </c>
      <c r="C275" s="125" t="s">
        <v>109</v>
      </c>
      <c r="D275" s="124" t="s">
        <v>39</v>
      </c>
      <c r="E275" s="126" t="s">
        <v>316</v>
      </c>
      <c r="F275" s="127">
        <v>6016.5</v>
      </c>
      <c r="G275" s="127">
        <v>6186.6</v>
      </c>
      <c r="H275" s="1"/>
    </row>
    <row r="276" spans="1:8" ht="25.5" outlineLevel="7" x14ac:dyDescent="0.25">
      <c r="A276" s="124">
        <v>802</v>
      </c>
      <c r="B276" s="125" t="s">
        <v>104</v>
      </c>
      <c r="C276" s="144" t="s">
        <v>794</v>
      </c>
      <c r="D276" s="124"/>
      <c r="E276" s="126" t="s">
        <v>795</v>
      </c>
      <c r="F276" s="127">
        <f>F277</f>
        <v>1497.5</v>
      </c>
      <c r="G276" s="127">
        <f>G277</f>
        <v>1361.2</v>
      </c>
      <c r="H276" s="1"/>
    </row>
    <row r="277" spans="1:8" ht="25.5" outlineLevel="7" x14ac:dyDescent="0.25">
      <c r="A277" s="124">
        <v>802</v>
      </c>
      <c r="B277" s="125" t="s">
        <v>104</v>
      </c>
      <c r="C277" s="144" t="s">
        <v>794</v>
      </c>
      <c r="D277" s="124">
        <v>200</v>
      </c>
      <c r="E277" s="126" t="s">
        <v>768</v>
      </c>
      <c r="F277" s="127">
        <v>1497.5</v>
      </c>
      <c r="G277" s="127">
        <v>1361.2</v>
      </c>
      <c r="H277" s="1"/>
    </row>
    <row r="278" spans="1:8" ht="38.25" outlineLevel="6" x14ac:dyDescent="0.25">
      <c r="A278" s="15" t="s">
        <v>11</v>
      </c>
      <c r="B278" s="16" t="s">
        <v>104</v>
      </c>
      <c r="C278" s="16" t="s">
        <v>110</v>
      </c>
      <c r="D278" s="15"/>
      <c r="E278" s="17" t="s">
        <v>401</v>
      </c>
      <c r="F278" s="8">
        <f>F279</f>
        <v>1236.9000000000001</v>
      </c>
      <c r="G278" s="8">
        <f>G279</f>
        <v>1235.3</v>
      </c>
      <c r="H278" s="1"/>
    </row>
    <row r="279" spans="1:8" ht="25.5" outlineLevel="7" x14ac:dyDescent="0.25">
      <c r="A279" s="15" t="s">
        <v>11</v>
      </c>
      <c r="B279" s="16" t="s">
        <v>104</v>
      </c>
      <c r="C279" s="16" t="s">
        <v>110</v>
      </c>
      <c r="D279" s="15" t="s">
        <v>7</v>
      </c>
      <c r="E279" s="17" t="s">
        <v>290</v>
      </c>
      <c r="F279" s="8">
        <v>1236.9000000000001</v>
      </c>
      <c r="G279" s="8">
        <v>1235.3</v>
      </c>
      <c r="H279" s="1"/>
    </row>
    <row r="280" spans="1:8" outlineLevel="6" x14ac:dyDescent="0.25">
      <c r="A280" s="15" t="s">
        <v>11</v>
      </c>
      <c r="B280" s="16" t="s">
        <v>104</v>
      </c>
      <c r="C280" s="16" t="s">
        <v>111</v>
      </c>
      <c r="D280" s="15"/>
      <c r="E280" s="17" t="s">
        <v>402</v>
      </c>
      <c r="F280" s="8">
        <f>F281</f>
        <v>1000</v>
      </c>
      <c r="G280" s="8">
        <f>G281</f>
        <v>990</v>
      </c>
      <c r="H280" s="1"/>
    </row>
    <row r="281" spans="1:8" ht="25.5" outlineLevel="7" x14ac:dyDescent="0.25">
      <c r="A281" s="15" t="s">
        <v>11</v>
      </c>
      <c r="B281" s="16" t="s">
        <v>104</v>
      </c>
      <c r="C281" s="16" t="s">
        <v>111</v>
      </c>
      <c r="D281" s="15" t="s">
        <v>7</v>
      </c>
      <c r="E281" s="17" t="s">
        <v>290</v>
      </c>
      <c r="F281" s="8">
        <v>1000</v>
      </c>
      <c r="G281" s="8">
        <v>990</v>
      </c>
      <c r="H281" s="1"/>
    </row>
    <row r="282" spans="1:8" ht="38.25" outlineLevel="7" x14ac:dyDescent="0.25">
      <c r="A282" s="15">
        <v>802</v>
      </c>
      <c r="B282" s="16" t="s">
        <v>104</v>
      </c>
      <c r="C282" s="16" t="s">
        <v>796</v>
      </c>
      <c r="D282" s="15"/>
      <c r="E282" s="17" t="s">
        <v>797</v>
      </c>
      <c r="F282" s="8">
        <f>F283</f>
        <v>1000</v>
      </c>
      <c r="G282" s="8">
        <f>G283</f>
        <v>999.5</v>
      </c>
      <c r="H282" s="1"/>
    </row>
    <row r="283" spans="1:8" ht="25.5" outlineLevel="7" x14ac:dyDescent="0.25">
      <c r="A283" s="15">
        <v>802</v>
      </c>
      <c r="B283" s="16" t="s">
        <v>104</v>
      </c>
      <c r="C283" s="16" t="s">
        <v>796</v>
      </c>
      <c r="D283" s="15">
        <v>200</v>
      </c>
      <c r="E283" s="17" t="s">
        <v>768</v>
      </c>
      <c r="F283" s="8">
        <v>1000</v>
      </c>
      <c r="G283" s="8">
        <v>999.5</v>
      </c>
      <c r="H283" s="1"/>
    </row>
    <row r="284" spans="1:8" outlineLevel="7" x14ac:dyDescent="0.25">
      <c r="A284" s="15">
        <v>802</v>
      </c>
      <c r="B284" s="16" t="s">
        <v>104</v>
      </c>
      <c r="C284" s="16" t="s">
        <v>868</v>
      </c>
      <c r="D284" s="15"/>
      <c r="E284" s="17" t="s">
        <v>875</v>
      </c>
      <c r="F284" s="8">
        <v>0</v>
      </c>
      <c r="G284" s="8">
        <v>1140</v>
      </c>
      <c r="H284" s="1"/>
    </row>
    <row r="285" spans="1:8" ht="25.5" outlineLevel="7" x14ac:dyDescent="0.25">
      <c r="A285" s="15">
        <v>802</v>
      </c>
      <c r="B285" s="16" t="s">
        <v>104</v>
      </c>
      <c r="C285" s="16" t="s">
        <v>868</v>
      </c>
      <c r="D285" s="15">
        <v>200</v>
      </c>
      <c r="E285" s="17" t="s">
        <v>290</v>
      </c>
      <c r="F285" s="8">
        <v>0</v>
      </c>
      <c r="G285" s="8">
        <v>1140</v>
      </c>
      <c r="H285" s="1"/>
    </row>
    <row r="286" spans="1:8" ht="25.5" outlineLevel="5" x14ac:dyDescent="0.25">
      <c r="A286" s="15" t="s">
        <v>11</v>
      </c>
      <c r="B286" s="16" t="s">
        <v>104</v>
      </c>
      <c r="C286" s="16" t="s">
        <v>85</v>
      </c>
      <c r="D286" s="15"/>
      <c r="E286" s="17" t="s">
        <v>371</v>
      </c>
      <c r="F286" s="8">
        <f>F287+F289+F291+F293+F295</f>
        <v>4604.3</v>
      </c>
      <c r="G286" s="8">
        <f>G287+G289+G291+G293+G295</f>
        <v>4262</v>
      </c>
      <c r="H286" s="1"/>
    </row>
    <row r="287" spans="1:8" outlineLevel="5" x14ac:dyDescent="0.25">
      <c r="A287" s="15" t="s">
        <v>11</v>
      </c>
      <c r="B287" s="16" t="s">
        <v>104</v>
      </c>
      <c r="C287" s="16" t="s">
        <v>601</v>
      </c>
      <c r="D287" s="15"/>
      <c r="E287" s="17" t="s">
        <v>602</v>
      </c>
      <c r="F287" s="150">
        <f>F288</f>
        <v>500</v>
      </c>
      <c r="G287" s="150">
        <f>G288</f>
        <v>223.2</v>
      </c>
      <c r="H287" s="1"/>
    </row>
    <row r="288" spans="1:8" ht="25.5" outlineLevel="5" x14ac:dyDescent="0.25">
      <c r="A288" s="15" t="s">
        <v>11</v>
      </c>
      <c r="B288" s="16" t="s">
        <v>104</v>
      </c>
      <c r="C288" s="16" t="s">
        <v>601</v>
      </c>
      <c r="D288" s="15">
        <v>200</v>
      </c>
      <c r="E288" s="17" t="s">
        <v>290</v>
      </c>
      <c r="F288" s="8">
        <v>500</v>
      </c>
      <c r="G288" s="8">
        <v>223.2</v>
      </c>
    </row>
    <row r="289" spans="1:10" ht="63.75" outlineLevel="5" x14ac:dyDescent="0.25">
      <c r="A289" s="15">
        <v>802</v>
      </c>
      <c r="B289" s="16" t="s">
        <v>104</v>
      </c>
      <c r="C289" s="16" t="s">
        <v>798</v>
      </c>
      <c r="D289" s="15"/>
      <c r="E289" s="17" t="s">
        <v>799</v>
      </c>
      <c r="F289" s="8">
        <f>F290</f>
        <v>1312.5</v>
      </c>
      <c r="G289" s="8">
        <f>G290</f>
        <v>1312.5</v>
      </c>
    </row>
    <row r="290" spans="1:10" ht="25.5" outlineLevel="5" x14ac:dyDescent="0.25">
      <c r="A290" s="15">
        <v>802</v>
      </c>
      <c r="B290" s="16" t="s">
        <v>104</v>
      </c>
      <c r="C290" s="16" t="s">
        <v>798</v>
      </c>
      <c r="D290" s="15">
        <v>200</v>
      </c>
      <c r="E290" s="17" t="s">
        <v>768</v>
      </c>
      <c r="F290" s="8">
        <v>1312.5</v>
      </c>
      <c r="G290" s="8">
        <v>1312.5</v>
      </c>
    </row>
    <row r="291" spans="1:10" ht="63.75" outlineLevel="5" x14ac:dyDescent="0.25">
      <c r="A291" s="15">
        <v>802</v>
      </c>
      <c r="B291" s="16" t="s">
        <v>104</v>
      </c>
      <c r="C291" s="16" t="s">
        <v>800</v>
      </c>
      <c r="D291" s="15"/>
      <c r="E291" s="17" t="s">
        <v>801</v>
      </c>
      <c r="F291" s="8">
        <f>F292</f>
        <v>1852.5</v>
      </c>
      <c r="G291" s="8">
        <f>G292</f>
        <v>1852.5</v>
      </c>
    </row>
    <row r="292" spans="1:10" ht="25.5" outlineLevel="5" x14ac:dyDescent="0.25">
      <c r="A292" s="15">
        <v>802</v>
      </c>
      <c r="B292" s="16" t="s">
        <v>104</v>
      </c>
      <c r="C292" s="16" t="s">
        <v>800</v>
      </c>
      <c r="D292" s="15">
        <v>200</v>
      </c>
      <c r="E292" s="17" t="s">
        <v>768</v>
      </c>
      <c r="F292" s="8">
        <v>1852.5</v>
      </c>
      <c r="G292" s="8">
        <v>1852.5</v>
      </c>
    </row>
    <row r="293" spans="1:10" ht="76.5" outlineLevel="5" x14ac:dyDescent="0.25">
      <c r="A293" s="15">
        <v>802</v>
      </c>
      <c r="B293" s="16" t="s">
        <v>104</v>
      </c>
      <c r="C293" s="16" t="s">
        <v>802</v>
      </c>
      <c r="D293" s="15"/>
      <c r="E293" s="17" t="s">
        <v>804</v>
      </c>
      <c r="F293" s="8">
        <f>F294</f>
        <v>420</v>
      </c>
      <c r="G293" s="8">
        <f>G294</f>
        <v>367.5</v>
      </c>
    </row>
    <row r="294" spans="1:10" ht="25.5" outlineLevel="5" x14ac:dyDescent="0.25">
      <c r="A294" s="15">
        <v>802</v>
      </c>
      <c r="B294" s="16" t="s">
        <v>104</v>
      </c>
      <c r="C294" s="16" t="s">
        <v>802</v>
      </c>
      <c r="D294" s="15">
        <v>200</v>
      </c>
      <c r="E294" s="17" t="s">
        <v>768</v>
      </c>
      <c r="F294" s="8">
        <v>420</v>
      </c>
      <c r="G294" s="8">
        <v>367.5</v>
      </c>
    </row>
    <row r="295" spans="1:10" ht="76.5" outlineLevel="5" x14ac:dyDescent="0.25">
      <c r="A295" s="15">
        <v>802</v>
      </c>
      <c r="B295" s="16" t="s">
        <v>104</v>
      </c>
      <c r="C295" s="16" t="s">
        <v>803</v>
      </c>
      <c r="D295" s="15"/>
      <c r="E295" s="17" t="s">
        <v>805</v>
      </c>
      <c r="F295" s="8">
        <f>F296</f>
        <v>519.29999999999995</v>
      </c>
      <c r="G295" s="8">
        <f>G296</f>
        <v>506.3</v>
      </c>
    </row>
    <row r="296" spans="1:10" ht="25.5" outlineLevel="5" x14ac:dyDescent="0.25">
      <c r="A296" s="15">
        <v>802</v>
      </c>
      <c r="B296" s="16" t="s">
        <v>104</v>
      </c>
      <c r="C296" s="16" t="s">
        <v>803</v>
      </c>
      <c r="D296" s="15">
        <v>200</v>
      </c>
      <c r="E296" s="17" t="s">
        <v>768</v>
      </c>
      <c r="F296" s="8">
        <v>519.29999999999995</v>
      </c>
      <c r="G296" s="8">
        <v>506.3</v>
      </c>
    </row>
    <row r="297" spans="1:10" ht="40.5" customHeight="1" outlineLevel="3" x14ac:dyDescent="0.25">
      <c r="A297" s="15" t="s">
        <v>11</v>
      </c>
      <c r="B297" s="16" t="s">
        <v>104</v>
      </c>
      <c r="C297" s="16" t="s">
        <v>112</v>
      </c>
      <c r="D297" s="15"/>
      <c r="E297" s="17" t="s">
        <v>882</v>
      </c>
      <c r="F297" s="8">
        <f>F298</f>
        <v>14342.2</v>
      </c>
      <c r="G297" s="8">
        <f>G298</f>
        <v>14056.7</v>
      </c>
      <c r="I297" s="49"/>
      <c r="J297" s="49"/>
    </row>
    <row r="298" spans="1:10" ht="38.25" outlineLevel="4" x14ac:dyDescent="0.25">
      <c r="A298" s="15" t="s">
        <v>11</v>
      </c>
      <c r="B298" s="16" t="s">
        <v>104</v>
      </c>
      <c r="C298" s="16" t="s">
        <v>113</v>
      </c>
      <c r="D298" s="15"/>
      <c r="E298" s="17" t="s">
        <v>405</v>
      </c>
      <c r="F298" s="8">
        <f>F299+F308</f>
        <v>14342.2</v>
      </c>
      <c r="G298" s="8">
        <f>G299+G308</f>
        <v>14056.7</v>
      </c>
    </row>
    <row r="299" spans="1:10" ht="25.5" outlineLevel="5" x14ac:dyDescent="0.25">
      <c r="A299" s="15" t="s">
        <v>11</v>
      </c>
      <c r="B299" s="16" t="s">
        <v>104</v>
      </c>
      <c r="C299" s="16" t="s">
        <v>114</v>
      </c>
      <c r="D299" s="15"/>
      <c r="E299" s="17" t="s">
        <v>513</v>
      </c>
      <c r="F299" s="8">
        <f>F302+F304+F300+F306</f>
        <v>4308</v>
      </c>
      <c r="G299" s="8">
        <f>G302+G304+G300+G306</f>
        <v>4034.7000000000003</v>
      </c>
    </row>
    <row r="300" spans="1:10" s="142" customFormat="1" ht="51" outlineLevel="5" x14ac:dyDescent="0.25">
      <c r="A300" s="124" t="s">
        <v>11</v>
      </c>
      <c r="B300" s="125" t="s">
        <v>104</v>
      </c>
      <c r="C300" s="125" t="s">
        <v>806</v>
      </c>
      <c r="D300" s="124"/>
      <c r="E300" s="126" t="s">
        <v>807</v>
      </c>
      <c r="F300" s="127">
        <f>F301</f>
        <v>2820.8</v>
      </c>
      <c r="G300" s="127">
        <f t="shared" ref="G300" si="28">G301</f>
        <v>2820.8</v>
      </c>
    </row>
    <row r="301" spans="1:10" s="142" customFormat="1" ht="25.5" outlineLevel="5" x14ac:dyDescent="0.25">
      <c r="A301" s="124" t="s">
        <v>11</v>
      </c>
      <c r="B301" s="125" t="s">
        <v>104</v>
      </c>
      <c r="C301" s="125" t="s">
        <v>806</v>
      </c>
      <c r="D301" s="124" t="s">
        <v>7</v>
      </c>
      <c r="E301" s="126" t="s">
        <v>290</v>
      </c>
      <c r="F301" s="127">
        <v>2820.8</v>
      </c>
      <c r="G301" s="127">
        <v>2820.8</v>
      </c>
    </row>
    <row r="302" spans="1:10" ht="51" outlineLevel="6" x14ac:dyDescent="0.25">
      <c r="A302" s="124" t="s">
        <v>11</v>
      </c>
      <c r="B302" s="125" t="s">
        <v>104</v>
      </c>
      <c r="C302" s="125" t="s">
        <v>115</v>
      </c>
      <c r="D302" s="124"/>
      <c r="E302" s="126" t="s">
        <v>406</v>
      </c>
      <c r="F302" s="127">
        <f t="shared" ref="F302" si="29">F303</f>
        <v>688</v>
      </c>
      <c r="G302" s="127">
        <f>G303</f>
        <v>414.7</v>
      </c>
    </row>
    <row r="303" spans="1:10" ht="25.5" outlineLevel="7" x14ac:dyDescent="0.25">
      <c r="A303" s="15" t="s">
        <v>11</v>
      </c>
      <c r="B303" s="16" t="s">
        <v>104</v>
      </c>
      <c r="C303" s="16" t="s">
        <v>115</v>
      </c>
      <c r="D303" s="15" t="s">
        <v>7</v>
      </c>
      <c r="E303" s="17" t="s">
        <v>290</v>
      </c>
      <c r="F303" s="8">
        <v>688</v>
      </c>
      <c r="G303" s="8">
        <v>414.7</v>
      </c>
    </row>
    <row r="304" spans="1:10" ht="51" outlineLevel="7" x14ac:dyDescent="0.25">
      <c r="A304" s="15" t="s">
        <v>11</v>
      </c>
      <c r="B304" s="16" t="s">
        <v>104</v>
      </c>
      <c r="C304" s="16" t="s">
        <v>808</v>
      </c>
      <c r="D304" s="15"/>
      <c r="E304" s="17" t="s">
        <v>809</v>
      </c>
      <c r="F304" s="8">
        <f>F305</f>
        <v>770.7</v>
      </c>
      <c r="G304" s="8">
        <f t="shared" ref="G304" si="30">G305</f>
        <v>770.7</v>
      </c>
    </row>
    <row r="305" spans="1:8" s="142" customFormat="1" ht="25.5" outlineLevel="7" x14ac:dyDescent="0.25">
      <c r="A305" s="15" t="s">
        <v>11</v>
      </c>
      <c r="B305" s="16" t="s">
        <v>104</v>
      </c>
      <c r="C305" s="16" t="s">
        <v>808</v>
      </c>
      <c r="D305" s="15">
        <v>600</v>
      </c>
      <c r="E305" s="17" t="s">
        <v>316</v>
      </c>
      <c r="F305" s="8">
        <v>770.7</v>
      </c>
      <c r="G305" s="8">
        <v>770.7</v>
      </c>
    </row>
    <row r="306" spans="1:8" s="142" customFormat="1" ht="51" outlineLevel="7" x14ac:dyDescent="0.25">
      <c r="A306" s="15">
        <v>802</v>
      </c>
      <c r="B306" s="16" t="s">
        <v>104</v>
      </c>
      <c r="C306" s="144" t="s">
        <v>811</v>
      </c>
      <c r="D306" s="15"/>
      <c r="E306" s="17" t="s">
        <v>810</v>
      </c>
      <c r="F306" s="8">
        <f>F307</f>
        <v>28.5</v>
      </c>
      <c r="G306" s="8">
        <f>G307</f>
        <v>28.5</v>
      </c>
    </row>
    <row r="307" spans="1:8" s="142" customFormat="1" ht="25.5" outlineLevel="7" x14ac:dyDescent="0.25">
      <c r="A307" s="15">
        <v>802</v>
      </c>
      <c r="B307" s="16" t="s">
        <v>104</v>
      </c>
      <c r="C307" s="144" t="s">
        <v>811</v>
      </c>
      <c r="D307" s="15">
        <v>200</v>
      </c>
      <c r="E307" s="17" t="s">
        <v>290</v>
      </c>
      <c r="F307" s="8">
        <v>28.5</v>
      </c>
      <c r="G307" s="8">
        <v>28.5</v>
      </c>
    </row>
    <row r="308" spans="1:8" ht="38.25" outlineLevel="5" x14ac:dyDescent="0.25">
      <c r="A308" s="15" t="s">
        <v>11</v>
      </c>
      <c r="B308" s="16" t="s">
        <v>104</v>
      </c>
      <c r="C308" s="16" t="s">
        <v>116</v>
      </c>
      <c r="D308" s="15"/>
      <c r="E308" s="17" t="s">
        <v>407</v>
      </c>
      <c r="F308" s="8">
        <f>F311+F309</f>
        <v>10034.200000000001</v>
      </c>
      <c r="G308" s="8">
        <f>G311+G309</f>
        <v>10022</v>
      </c>
    </row>
    <row r="309" spans="1:8" ht="45" customHeight="1" outlineLevel="5" x14ac:dyDescent="0.25">
      <c r="A309" s="15" t="s">
        <v>11</v>
      </c>
      <c r="B309" s="16" t="s">
        <v>104</v>
      </c>
      <c r="C309" s="16" t="s">
        <v>723</v>
      </c>
      <c r="D309" s="15"/>
      <c r="E309" s="17" t="s">
        <v>725</v>
      </c>
      <c r="F309" s="8">
        <f>F310</f>
        <v>12</v>
      </c>
      <c r="G309" s="8">
        <f t="shared" ref="G309" si="31">G310</f>
        <v>0</v>
      </c>
    </row>
    <row r="310" spans="1:8" s="142" customFormat="1" ht="25.5" outlineLevel="5" x14ac:dyDescent="0.25">
      <c r="A310" s="15" t="s">
        <v>11</v>
      </c>
      <c r="B310" s="16" t="s">
        <v>104</v>
      </c>
      <c r="C310" s="16" t="s">
        <v>723</v>
      </c>
      <c r="D310" s="15" t="s">
        <v>7</v>
      </c>
      <c r="E310" s="17" t="s">
        <v>290</v>
      </c>
      <c r="F310" s="8">
        <v>12</v>
      </c>
      <c r="G310" s="8">
        <v>0</v>
      </c>
    </row>
    <row r="311" spans="1:8" ht="38.25" outlineLevel="6" x14ac:dyDescent="0.25">
      <c r="A311" s="15" t="s">
        <v>11</v>
      </c>
      <c r="B311" s="16" t="s">
        <v>104</v>
      </c>
      <c r="C311" s="16" t="s">
        <v>117</v>
      </c>
      <c r="D311" s="15"/>
      <c r="E311" s="17" t="s">
        <v>408</v>
      </c>
      <c r="F311" s="8">
        <f>F312</f>
        <v>10022.200000000001</v>
      </c>
      <c r="G311" s="8">
        <f>G312</f>
        <v>10022</v>
      </c>
      <c r="H311" s="1"/>
    </row>
    <row r="312" spans="1:8" ht="25.5" outlineLevel="7" x14ac:dyDescent="0.25">
      <c r="A312" s="15" t="s">
        <v>11</v>
      </c>
      <c r="B312" s="16" t="s">
        <v>104</v>
      </c>
      <c r="C312" s="16" t="s">
        <v>117</v>
      </c>
      <c r="D312" s="15" t="s">
        <v>7</v>
      </c>
      <c r="E312" s="17" t="s">
        <v>290</v>
      </c>
      <c r="F312" s="8">
        <v>10022.200000000001</v>
      </c>
      <c r="G312" s="8">
        <v>10022</v>
      </c>
      <c r="H312" s="1"/>
    </row>
    <row r="313" spans="1:8" ht="25.5" outlineLevel="2" x14ac:dyDescent="0.25">
      <c r="A313" s="15" t="s">
        <v>11</v>
      </c>
      <c r="B313" s="16" t="s">
        <v>118</v>
      </c>
      <c r="C313" s="16"/>
      <c r="D313" s="15"/>
      <c r="E313" s="17" t="s">
        <v>265</v>
      </c>
      <c r="F313" s="8">
        <f>F314</f>
        <v>36503.5</v>
      </c>
      <c r="G313" s="8">
        <f>G314</f>
        <v>36385.599999999999</v>
      </c>
      <c r="H313" s="1"/>
    </row>
    <row r="314" spans="1:8" ht="51" outlineLevel="3" x14ac:dyDescent="0.25">
      <c r="A314" s="15" t="s">
        <v>11</v>
      </c>
      <c r="B314" s="16" t="s">
        <v>118</v>
      </c>
      <c r="C314" s="16" t="s">
        <v>65</v>
      </c>
      <c r="D314" s="15"/>
      <c r="E314" s="17" t="s">
        <v>631</v>
      </c>
      <c r="F314" s="8">
        <f>F315</f>
        <v>36503.5</v>
      </c>
      <c r="G314" s="8">
        <f t="shared" ref="G314:G317" si="32">G315</f>
        <v>36385.599999999999</v>
      </c>
      <c r="H314" s="1"/>
    </row>
    <row r="315" spans="1:8" ht="25.5" outlineLevel="4" x14ac:dyDescent="0.25">
      <c r="A315" s="15" t="s">
        <v>11</v>
      </c>
      <c r="B315" s="16" t="s">
        <v>118</v>
      </c>
      <c r="C315" s="16" t="s">
        <v>90</v>
      </c>
      <c r="D315" s="15"/>
      <c r="E315" s="17" t="s">
        <v>375</v>
      </c>
      <c r="F315" s="8">
        <f>F316</f>
        <v>36503.5</v>
      </c>
      <c r="G315" s="8">
        <f t="shared" si="32"/>
        <v>36385.599999999999</v>
      </c>
      <c r="H315" s="1"/>
    </row>
    <row r="316" spans="1:8" ht="25.5" outlineLevel="5" x14ac:dyDescent="0.25">
      <c r="A316" s="15" t="s">
        <v>11</v>
      </c>
      <c r="B316" s="16" t="s">
        <v>118</v>
      </c>
      <c r="C316" s="16" t="s">
        <v>101</v>
      </c>
      <c r="D316" s="15"/>
      <c r="E316" s="17" t="s">
        <v>387</v>
      </c>
      <c r="F316" s="8">
        <f>F317+F319+F323</f>
        <v>36503.5</v>
      </c>
      <c r="G316" s="8">
        <f>G317+G319+G323</f>
        <v>36385.599999999999</v>
      </c>
      <c r="H316" s="1"/>
    </row>
    <row r="317" spans="1:8" ht="25.5" outlineLevel="6" x14ac:dyDescent="0.25">
      <c r="A317" s="15" t="s">
        <v>11</v>
      </c>
      <c r="B317" s="16" t="s">
        <v>118</v>
      </c>
      <c r="C317" s="16" t="s">
        <v>119</v>
      </c>
      <c r="D317" s="15"/>
      <c r="E317" s="17" t="s">
        <v>409</v>
      </c>
      <c r="F317" s="8">
        <f>F318</f>
        <v>23241.599999999999</v>
      </c>
      <c r="G317" s="8">
        <f t="shared" si="32"/>
        <v>23271.599999999999</v>
      </c>
      <c r="H317" s="1"/>
    </row>
    <row r="318" spans="1:8" ht="25.5" outlineLevel="7" x14ac:dyDescent="0.25">
      <c r="A318" s="15" t="s">
        <v>11</v>
      </c>
      <c r="B318" s="16" t="s">
        <v>118</v>
      </c>
      <c r="C318" s="16" t="s">
        <v>119</v>
      </c>
      <c r="D318" s="15" t="s">
        <v>39</v>
      </c>
      <c r="E318" s="17" t="s">
        <v>316</v>
      </c>
      <c r="F318" s="8">
        <v>23241.599999999999</v>
      </c>
      <c r="G318" s="8">
        <v>23271.599999999999</v>
      </c>
      <c r="H318" s="1"/>
    </row>
    <row r="319" spans="1:8" s="49" customFormat="1" ht="25.5" outlineLevel="7" x14ac:dyDescent="0.25">
      <c r="A319" s="15" t="s">
        <v>11</v>
      </c>
      <c r="B319" s="16" t="s">
        <v>118</v>
      </c>
      <c r="C319" s="16" t="s">
        <v>877</v>
      </c>
      <c r="D319" s="15"/>
      <c r="E319" s="17" t="s">
        <v>335</v>
      </c>
      <c r="F319" s="8">
        <f>F320+F321+F322</f>
        <v>11321.9</v>
      </c>
      <c r="G319" s="8">
        <f>G320+G321+G322</f>
        <v>11174</v>
      </c>
    </row>
    <row r="320" spans="1:8" ht="63.75" outlineLevel="7" x14ac:dyDescent="0.25">
      <c r="A320" s="15" t="s">
        <v>11</v>
      </c>
      <c r="B320" s="16" t="s">
        <v>118</v>
      </c>
      <c r="C320" s="16" t="s">
        <v>877</v>
      </c>
      <c r="D320" s="15" t="s">
        <v>6</v>
      </c>
      <c r="E320" s="17" t="s">
        <v>289</v>
      </c>
      <c r="F320" s="8">
        <v>6514.4</v>
      </c>
      <c r="G320" s="8">
        <v>6509.9</v>
      </c>
      <c r="H320" s="1"/>
    </row>
    <row r="321" spans="1:8" ht="25.5" outlineLevel="7" x14ac:dyDescent="0.25">
      <c r="A321" s="15" t="s">
        <v>11</v>
      </c>
      <c r="B321" s="16" t="s">
        <v>118</v>
      </c>
      <c r="C321" s="16" t="s">
        <v>877</v>
      </c>
      <c r="D321" s="15" t="s">
        <v>7</v>
      </c>
      <c r="E321" s="17" t="s">
        <v>290</v>
      </c>
      <c r="F321" s="8">
        <v>4737.5</v>
      </c>
      <c r="G321" s="8">
        <v>4632</v>
      </c>
      <c r="H321" s="1"/>
    </row>
    <row r="322" spans="1:8" outlineLevel="7" x14ac:dyDescent="0.25">
      <c r="A322" s="15" t="s">
        <v>11</v>
      </c>
      <c r="B322" s="16" t="s">
        <v>118</v>
      </c>
      <c r="C322" s="16" t="s">
        <v>877</v>
      </c>
      <c r="D322" s="15" t="s">
        <v>8</v>
      </c>
      <c r="E322" s="17" t="s">
        <v>291</v>
      </c>
      <c r="F322" s="8">
        <v>70</v>
      </c>
      <c r="G322" s="8">
        <v>32.1</v>
      </c>
      <c r="H322" s="1"/>
    </row>
    <row r="323" spans="1:8" ht="25.5" outlineLevel="7" x14ac:dyDescent="0.25">
      <c r="A323" s="72" t="s">
        <v>11</v>
      </c>
      <c r="B323" s="73" t="s">
        <v>118</v>
      </c>
      <c r="C323" s="73" t="s">
        <v>876</v>
      </c>
      <c r="D323" s="72"/>
      <c r="E323" s="74" t="s">
        <v>878</v>
      </c>
      <c r="F323" s="8">
        <f>F324</f>
        <v>1940</v>
      </c>
      <c r="G323" s="8">
        <f>G324</f>
        <v>1940</v>
      </c>
      <c r="H323" s="1"/>
    </row>
    <row r="324" spans="1:8" ht="25.5" outlineLevel="7" x14ac:dyDescent="0.25">
      <c r="A324" s="72" t="s">
        <v>11</v>
      </c>
      <c r="B324" s="73" t="s">
        <v>118</v>
      </c>
      <c r="C324" s="73" t="s">
        <v>876</v>
      </c>
      <c r="D324" s="72">
        <v>600</v>
      </c>
      <c r="E324" s="74" t="s">
        <v>316</v>
      </c>
      <c r="F324" s="8">
        <v>1940</v>
      </c>
      <c r="G324" s="8">
        <v>1940</v>
      </c>
      <c r="H324" s="1"/>
    </row>
    <row r="325" spans="1:8" outlineLevel="7" x14ac:dyDescent="0.25">
      <c r="A325" s="15" t="s">
        <v>11</v>
      </c>
      <c r="B325" s="16" t="s">
        <v>645</v>
      </c>
      <c r="C325" s="16"/>
      <c r="D325" s="15"/>
      <c r="E325" s="17" t="s">
        <v>654</v>
      </c>
      <c r="F325" s="8">
        <f>F326</f>
        <v>1175.5999999999999</v>
      </c>
      <c r="G325" s="8">
        <f t="shared" ref="G325:G328" si="33">G326</f>
        <v>1151.5999999999999</v>
      </c>
      <c r="H325" s="1"/>
    </row>
    <row r="326" spans="1:8" outlineLevel="7" x14ac:dyDescent="0.25">
      <c r="A326" s="15" t="s">
        <v>11</v>
      </c>
      <c r="B326" s="16" t="s">
        <v>646</v>
      </c>
      <c r="C326" s="16"/>
      <c r="D326" s="15"/>
      <c r="E326" s="17" t="s">
        <v>655</v>
      </c>
      <c r="F326" s="8">
        <f>F327</f>
        <v>1175.5999999999999</v>
      </c>
      <c r="G326" s="8">
        <f t="shared" si="33"/>
        <v>1151.5999999999999</v>
      </c>
      <c r="H326" s="1"/>
    </row>
    <row r="327" spans="1:8" ht="51" outlineLevel="7" x14ac:dyDescent="0.25">
      <c r="A327" s="15" t="s">
        <v>11</v>
      </c>
      <c r="B327" s="16" t="s">
        <v>646</v>
      </c>
      <c r="C327" s="16" t="s">
        <v>65</v>
      </c>
      <c r="D327" s="15"/>
      <c r="E327" s="17" t="s">
        <v>631</v>
      </c>
      <c r="F327" s="8">
        <f>F328</f>
        <v>1175.5999999999999</v>
      </c>
      <c r="G327" s="8">
        <f t="shared" si="33"/>
        <v>1151.5999999999999</v>
      </c>
      <c r="H327" s="1"/>
    </row>
    <row r="328" spans="1:8" ht="25.5" outlineLevel="7" x14ac:dyDescent="0.25">
      <c r="A328" s="15" t="s">
        <v>11</v>
      </c>
      <c r="B328" s="16" t="s">
        <v>646</v>
      </c>
      <c r="C328" s="16" t="s">
        <v>66</v>
      </c>
      <c r="D328" s="15"/>
      <c r="E328" s="17" t="s">
        <v>352</v>
      </c>
      <c r="F328" s="8">
        <f>F329</f>
        <v>1175.5999999999999</v>
      </c>
      <c r="G328" s="8">
        <f t="shared" si="33"/>
        <v>1151.5999999999999</v>
      </c>
      <c r="H328" s="1"/>
    </row>
    <row r="329" spans="1:8" ht="31.5" customHeight="1" outlineLevel="7" x14ac:dyDescent="0.25">
      <c r="A329" s="15" t="s">
        <v>11</v>
      </c>
      <c r="B329" s="16" t="s">
        <v>646</v>
      </c>
      <c r="C329" s="16" t="s">
        <v>647</v>
      </c>
      <c r="D329" s="15"/>
      <c r="E329" s="17" t="s">
        <v>652</v>
      </c>
      <c r="F329" s="8">
        <f>F330+F332+F334</f>
        <v>1175.5999999999999</v>
      </c>
      <c r="G329" s="8">
        <f t="shared" ref="G329" si="34">G330+G332+G334</f>
        <v>1151.5999999999999</v>
      </c>
      <c r="H329" s="1"/>
    </row>
    <row r="330" spans="1:8" outlineLevel="7" x14ac:dyDescent="0.25">
      <c r="A330" s="15" t="s">
        <v>11</v>
      </c>
      <c r="B330" s="16" t="s">
        <v>646</v>
      </c>
      <c r="C330" s="16" t="s">
        <v>648</v>
      </c>
      <c r="D330" s="15"/>
      <c r="E330" s="17" t="s">
        <v>651</v>
      </c>
      <c r="F330" s="8">
        <f>F331</f>
        <v>100</v>
      </c>
      <c r="G330" s="8">
        <f t="shared" ref="G330" si="35">G331</f>
        <v>100</v>
      </c>
      <c r="H330" s="1"/>
    </row>
    <row r="331" spans="1:8" ht="25.5" outlineLevel="7" x14ac:dyDescent="0.25">
      <c r="A331" s="15" t="s">
        <v>11</v>
      </c>
      <c r="B331" s="16" t="s">
        <v>646</v>
      </c>
      <c r="C331" s="16" t="s">
        <v>648</v>
      </c>
      <c r="D331" s="15">
        <v>200</v>
      </c>
      <c r="E331" s="17" t="s">
        <v>290</v>
      </c>
      <c r="F331" s="8">
        <v>100</v>
      </c>
      <c r="G331" s="8">
        <v>100</v>
      </c>
      <c r="H331" s="1"/>
    </row>
    <row r="332" spans="1:8" outlineLevel="7" x14ac:dyDescent="0.25">
      <c r="A332" s="15" t="s">
        <v>11</v>
      </c>
      <c r="B332" s="16" t="s">
        <v>646</v>
      </c>
      <c r="C332" s="16" t="s">
        <v>649</v>
      </c>
      <c r="D332" s="15"/>
      <c r="E332" s="17" t="s">
        <v>726</v>
      </c>
      <c r="F332" s="8">
        <f>F333</f>
        <v>475.6</v>
      </c>
      <c r="G332" s="8">
        <f t="shared" ref="G332" si="36">G333</f>
        <v>470.6</v>
      </c>
      <c r="H332" s="1"/>
    </row>
    <row r="333" spans="1:8" ht="25.5" outlineLevel="7" x14ac:dyDescent="0.25">
      <c r="A333" s="15" t="s">
        <v>11</v>
      </c>
      <c r="B333" s="16" t="s">
        <v>646</v>
      </c>
      <c r="C333" s="16" t="s">
        <v>649</v>
      </c>
      <c r="D333" s="15">
        <v>200</v>
      </c>
      <c r="E333" s="17" t="s">
        <v>290</v>
      </c>
      <c r="F333" s="8">
        <v>475.6</v>
      </c>
      <c r="G333" s="8">
        <v>470.6</v>
      </c>
      <c r="H333" s="1"/>
    </row>
    <row r="334" spans="1:8" ht="25.5" outlineLevel="7" x14ac:dyDescent="0.25">
      <c r="A334" s="15" t="s">
        <v>11</v>
      </c>
      <c r="B334" s="16" t="s">
        <v>646</v>
      </c>
      <c r="C334" s="16" t="s">
        <v>650</v>
      </c>
      <c r="D334" s="15"/>
      <c r="E334" s="17" t="s">
        <v>653</v>
      </c>
      <c r="F334" s="8">
        <f>F335</f>
        <v>600</v>
      </c>
      <c r="G334" s="8">
        <f t="shared" ref="G334" si="37">G335</f>
        <v>581</v>
      </c>
      <c r="H334" s="1"/>
    </row>
    <row r="335" spans="1:8" ht="25.5" outlineLevel="7" x14ac:dyDescent="0.25">
      <c r="A335" s="15" t="s">
        <v>11</v>
      </c>
      <c r="B335" s="16" t="s">
        <v>646</v>
      </c>
      <c r="C335" s="16" t="s">
        <v>650</v>
      </c>
      <c r="D335" s="15">
        <v>200</v>
      </c>
      <c r="E335" s="17" t="s">
        <v>290</v>
      </c>
      <c r="F335" s="8">
        <v>600</v>
      </c>
      <c r="G335" s="8">
        <v>581</v>
      </c>
      <c r="H335" s="1"/>
    </row>
    <row r="336" spans="1:8" outlineLevel="1" x14ac:dyDescent="0.25">
      <c r="A336" s="15" t="s">
        <v>11</v>
      </c>
      <c r="B336" s="16" t="s">
        <v>122</v>
      </c>
      <c r="C336" s="16"/>
      <c r="D336" s="15"/>
      <c r="E336" s="17" t="s">
        <v>240</v>
      </c>
      <c r="F336" s="8">
        <f>F337+F343+F349</f>
        <v>8718.4</v>
      </c>
      <c r="G336" s="8">
        <f>G337+G343+G349</f>
        <v>8426.1999999999989</v>
      </c>
      <c r="H336" s="1"/>
    </row>
    <row r="337" spans="1:8" outlineLevel="2" x14ac:dyDescent="0.25">
      <c r="A337" s="15" t="s">
        <v>11</v>
      </c>
      <c r="B337" s="16" t="s">
        <v>123</v>
      </c>
      <c r="C337" s="16"/>
      <c r="D337" s="15"/>
      <c r="E337" s="17" t="s">
        <v>267</v>
      </c>
      <c r="F337" s="8">
        <f t="shared" ref="F337:G338" si="38">F338</f>
        <v>1718.5</v>
      </c>
      <c r="G337" s="8">
        <f t="shared" si="38"/>
        <v>1710.3</v>
      </c>
      <c r="H337" s="1"/>
    </row>
    <row r="338" spans="1:8" ht="38.25" outlineLevel="3" x14ac:dyDescent="0.25">
      <c r="A338" s="15" t="s">
        <v>11</v>
      </c>
      <c r="B338" s="16" t="s">
        <v>123</v>
      </c>
      <c r="C338" s="16" t="s">
        <v>13</v>
      </c>
      <c r="D338" s="15"/>
      <c r="E338" s="17" t="str">
        <f>'№ 6 Программы'!C392</f>
        <v xml:space="preserve"> Муниципальная программа "Информационная политика и работа с общественностью Кашинского городского округа Тверской области на 2023-2028 годы"</v>
      </c>
      <c r="F338" s="8">
        <f t="shared" si="38"/>
        <v>1718.5</v>
      </c>
      <c r="G338" s="8">
        <f t="shared" si="38"/>
        <v>1710.3</v>
      </c>
      <c r="H338" s="1"/>
    </row>
    <row r="339" spans="1:8" ht="25.5" outlineLevel="4" x14ac:dyDescent="0.25">
      <c r="A339" s="15" t="s">
        <v>11</v>
      </c>
      <c r="B339" s="16" t="s">
        <v>123</v>
      </c>
      <c r="C339" s="16" t="s">
        <v>40</v>
      </c>
      <c r="D339" s="15"/>
      <c r="E339" s="17" t="s">
        <v>657</v>
      </c>
      <c r="F339" s="8">
        <f>F340</f>
        <v>1718.5</v>
      </c>
      <c r="G339" s="8">
        <f t="shared" ref="G339:G341" si="39">G340</f>
        <v>1710.3</v>
      </c>
      <c r="H339" s="1"/>
    </row>
    <row r="340" spans="1:8" ht="51" outlineLevel="5" x14ac:dyDescent="0.25">
      <c r="A340" s="15" t="s">
        <v>11</v>
      </c>
      <c r="B340" s="16" t="s">
        <v>123</v>
      </c>
      <c r="C340" s="16" t="s">
        <v>124</v>
      </c>
      <c r="D340" s="15"/>
      <c r="E340" s="17" t="s">
        <v>680</v>
      </c>
      <c r="F340" s="8">
        <f>F341</f>
        <v>1718.5</v>
      </c>
      <c r="G340" s="8">
        <f t="shared" si="39"/>
        <v>1710.3</v>
      </c>
      <c r="H340" s="1"/>
    </row>
    <row r="341" spans="1:8" ht="25.5" outlineLevel="6" x14ac:dyDescent="0.25">
      <c r="A341" s="15" t="s">
        <v>11</v>
      </c>
      <c r="B341" s="16" t="s">
        <v>123</v>
      </c>
      <c r="C341" s="16" t="s">
        <v>125</v>
      </c>
      <c r="D341" s="15"/>
      <c r="E341" s="17" t="s">
        <v>411</v>
      </c>
      <c r="F341" s="8">
        <f>F342</f>
        <v>1718.5</v>
      </c>
      <c r="G341" s="8">
        <f t="shared" si="39"/>
        <v>1710.3</v>
      </c>
      <c r="H341" s="1"/>
    </row>
    <row r="342" spans="1:8" outlineLevel="7" x14ac:dyDescent="0.25">
      <c r="A342" s="15" t="s">
        <v>11</v>
      </c>
      <c r="B342" s="16" t="s">
        <v>123</v>
      </c>
      <c r="C342" s="16" t="s">
        <v>125</v>
      </c>
      <c r="D342" s="15" t="s">
        <v>21</v>
      </c>
      <c r="E342" s="17" t="s">
        <v>301</v>
      </c>
      <c r="F342" s="8">
        <v>1718.5</v>
      </c>
      <c r="G342" s="8">
        <v>1710.3</v>
      </c>
      <c r="H342" s="1"/>
    </row>
    <row r="343" spans="1:8" outlineLevel="2" x14ac:dyDescent="0.25">
      <c r="A343" s="15" t="s">
        <v>11</v>
      </c>
      <c r="B343" s="16" t="s">
        <v>126</v>
      </c>
      <c r="C343" s="16"/>
      <c r="D343" s="15"/>
      <c r="E343" s="17" t="s">
        <v>268</v>
      </c>
      <c r="F343" s="8">
        <f>F344</f>
        <v>120</v>
      </c>
      <c r="G343" s="8">
        <f>G344</f>
        <v>25</v>
      </c>
      <c r="H343" s="1"/>
    </row>
    <row r="344" spans="1:8" ht="38.25" outlineLevel="3" x14ac:dyDescent="0.25">
      <c r="A344" s="15" t="s">
        <v>11</v>
      </c>
      <c r="B344" s="16" t="s">
        <v>126</v>
      </c>
      <c r="C344" s="16" t="s">
        <v>127</v>
      </c>
      <c r="D344" s="15"/>
      <c r="E344" s="17" t="s">
        <v>635</v>
      </c>
      <c r="F344" s="8">
        <f>F345</f>
        <v>120</v>
      </c>
      <c r="G344" s="8">
        <f>G345</f>
        <v>25</v>
      </c>
      <c r="H344" s="1"/>
    </row>
    <row r="345" spans="1:8" ht="25.5" outlineLevel="4" x14ac:dyDescent="0.25">
      <c r="A345" s="15" t="s">
        <v>11</v>
      </c>
      <c r="B345" s="16" t="s">
        <v>126</v>
      </c>
      <c r="C345" s="16" t="s">
        <v>128</v>
      </c>
      <c r="D345" s="15"/>
      <c r="E345" s="17" t="s">
        <v>610</v>
      </c>
      <c r="F345" s="8">
        <f>F346</f>
        <v>120</v>
      </c>
      <c r="G345" s="8">
        <f t="shared" ref="G345:G347" si="40">G346</f>
        <v>25</v>
      </c>
      <c r="H345" s="1"/>
    </row>
    <row r="346" spans="1:8" ht="25.5" outlineLevel="5" x14ac:dyDescent="0.25">
      <c r="A346" s="15" t="s">
        <v>11</v>
      </c>
      <c r="B346" s="16" t="s">
        <v>126</v>
      </c>
      <c r="C346" s="16" t="s">
        <v>129</v>
      </c>
      <c r="D346" s="15"/>
      <c r="E346" s="17" t="s">
        <v>611</v>
      </c>
      <c r="F346" s="8">
        <f>F347</f>
        <v>120</v>
      </c>
      <c r="G346" s="8">
        <f t="shared" si="40"/>
        <v>25</v>
      </c>
      <c r="H346" s="1"/>
    </row>
    <row r="347" spans="1:8" ht="38.25" outlineLevel="6" x14ac:dyDescent="0.25">
      <c r="A347" s="15" t="s">
        <v>11</v>
      </c>
      <c r="B347" s="16" t="s">
        <v>126</v>
      </c>
      <c r="C347" s="16" t="s">
        <v>130</v>
      </c>
      <c r="D347" s="15"/>
      <c r="E347" s="17" t="s">
        <v>418</v>
      </c>
      <c r="F347" s="8">
        <f>F348</f>
        <v>120</v>
      </c>
      <c r="G347" s="8">
        <f t="shared" si="40"/>
        <v>25</v>
      </c>
      <c r="H347" s="1"/>
    </row>
    <row r="348" spans="1:8" outlineLevel="7" x14ac:dyDescent="0.25">
      <c r="A348" s="15" t="s">
        <v>11</v>
      </c>
      <c r="B348" s="16" t="s">
        <v>126</v>
      </c>
      <c r="C348" s="16" t="s">
        <v>130</v>
      </c>
      <c r="D348" s="15" t="s">
        <v>21</v>
      </c>
      <c r="E348" s="17" t="s">
        <v>301</v>
      </c>
      <c r="F348" s="8">
        <v>120</v>
      </c>
      <c r="G348" s="8">
        <v>25</v>
      </c>
      <c r="H348" s="1"/>
    </row>
    <row r="349" spans="1:8" outlineLevel="2" x14ac:dyDescent="0.25">
      <c r="A349" s="15" t="s">
        <v>11</v>
      </c>
      <c r="B349" s="16" t="s">
        <v>134</v>
      </c>
      <c r="C349" s="16"/>
      <c r="D349" s="15"/>
      <c r="E349" s="17" t="s">
        <v>271</v>
      </c>
      <c r="F349" s="8">
        <f>F350+F357</f>
        <v>6879.9</v>
      </c>
      <c r="G349" s="8">
        <f>G350+G357</f>
        <v>6690.9</v>
      </c>
      <c r="H349" s="1"/>
    </row>
    <row r="350" spans="1:8" ht="38.25" outlineLevel="3" x14ac:dyDescent="0.25">
      <c r="A350" s="15" t="s">
        <v>11</v>
      </c>
      <c r="B350" s="16" t="s">
        <v>134</v>
      </c>
      <c r="C350" s="16" t="s">
        <v>135</v>
      </c>
      <c r="D350" s="15"/>
      <c r="E350" s="17" t="str">
        <f>'№ 6 Программы'!C380</f>
        <v xml:space="preserve"> Муниципальная программа "Социальная поддержка граждан на территории  Кашинского городского округа Тверской области на 2023-2028 годы"</v>
      </c>
      <c r="F350" s="8">
        <f>F351</f>
        <v>5645.9</v>
      </c>
      <c r="G350" s="8">
        <f t="shared" ref="G350" si="41">G351</f>
        <v>5645.9</v>
      </c>
      <c r="H350" s="1"/>
    </row>
    <row r="351" spans="1:8" ht="25.5" outlineLevel="4" x14ac:dyDescent="0.25">
      <c r="A351" s="15" t="s">
        <v>11</v>
      </c>
      <c r="B351" s="16" t="s">
        <v>134</v>
      </c>
      <c r="C351" s="16" t="s">
        <v>136</v>
      </c>
      <c r="D351" s="15"/>
      <c r="E351" s="17" t="s">
        <v>558</v>
      </c>
      <c r="F351" s="8">
        <f>F352</f>
        <v>5645.9</v>
      </c>
      <c r="G351" s="8">
        <f>G352</f>
        <v>5645.9</v>
      </c>
      <c r="H351" s="1"/>
    </row>
    <row r="352" spans="1:8" ht="25.5" outlineLevel="7" x14ac:dyDescent="0.25">
      <c r="A352" s="15" t="s">
        <v>11</v>
      </c>
      <c r="B352" s="16" t="s">
        <v>134</v>
      </c>
      <c r="C352" s="16" t="s">
        <v>639</v>
      </c>
      <c r="D352" s="15"/>
      <c r="E352" s="17" t="s">
        <v>641</v>
      </c>
      <c r="F352" s="8">
        <f>F355+F353</f>
        <v>5645.9</v>
      </c>
      <c r="G352" s="8">
        <f t="shared" ref="G352" si="42">G355+G353</f>
        <v>5645.9</v>
      </c>
      <c r="H352" s="1"/>
    </row>
    <row r="353" spans="1:8" ht="38.25" outlineLevel="7" x14ac:dyDescent="0.25">
      <c r="A353" s="15" t="s">
        <v>11</v>
      </c>
      <c r="B353" s="16" t="s">
        <v>134</v>
      </c>
      <c r="C353" s="16" t="s">
        <v>670</v>
      </c>
      <c r="D353" s="15"/>
      <c r="E353" s="17" t="s">
        <v>671</v>
      </c>
      <c r="F353" s="8">
        <f>F354</f>
        <v>4516.7</v>
      </c>
      <c r="G353" s="8">
        <f t="shared" ref="G353" si="43">G354</f>
        <v>4516.7</v>
      </c>
      <c r="H353" s="1"/>
    </row>
    <row r="354" spans="1:8" ht="25.5" outlineLevel="7" x14ac:dyDescent="0.25">
      <c r="A354" s="15" t="s">
        <v>11</v>
      </c>
      <c r="B354" s="16" t="s">
        <v>134</v>
      </c>
      <c r="C354" s="16" t="s">
        <v>670</v>
      </c>
      <c r="D354" s="15">
        <v>400</v>
      </c>
      <c r="E354" s="17" t="s">
        <v>382</v>
      </c>
      <c r="F354" s="8">
        <v>4516.7</v>
      </c>
      <c r="G354" s="8">
        <v>4516.7</v>
      </c>
      <c r="H354" s="1"/>
    </row>
    <row r="355" spans="1:8" ht="38.25" outlineLevel="7" x14ac:dyDescent="0.25">
      <c r="A355" s="15" t="s">
        <v>11</v>
      </c>
      <c r="B355" s="16" t="s">
        <v>134</v>
      </c>
      <c r="C355" s="16" t="s">
        <v>640</v>
      </c>
      <c r="D355" s="15"/>
      <c r="E355" s="17" t="s">
        <v>642</v>
      </c>
      <c r="F355" s="8">
        <f>F356</f>
        <v>1129.2</v>
      </c>
      <c r="G355" s="8">
        <f t="shared" ref="G355" si="44">G356</f>
        <v>1129.2</v>
      </c>
      <c r="H355" s="1"/>
    </row>
    <row r="356" spans="1:8" ht="25.5" outlineLevel="7" x14ac:dyDescent="0.25">
      <c r="A356" s="15" t="s">
        <v>11</v>
      </c>
      <c r="B356" s="16" t="s">
        <v>134</v>
      </c>
      <c r="C356" s="16" t="s">
        <v>640</v>
      </c>
      <c r="D356" s="15">
        <v>400</v>
      </c>
      <c r="E356" s="17" t="s">
        <v>382</v>
      </c>
      <c r="F356" s="8">
        <v>1129.2</v>
      </c>
      <c r="G356" s="8">
        <v>1129.2</v>
      </c>
      <c r="H356" s="1"/>
    </row>
    <row r="357" spans="1:8" ht="38.25" outlineLevel="7" x14ac:dyDescent="0.25">
      <c r="A357" s="15" t="s">
        <v>11</v>
      </c>
      <c r="B357" s="16" t="s">
        <v>134</v>
      </c>
      <c r="C357" s="16" t="s">
        <v>127</v>
      </c>
      <c r="D357" s="15"/>
      <c r="E357" s="17" t="str">
        <f>'№ 6 Программы'!C435</f>
        <v xml:space="preserve"> Муниципальная программа "Молодёжная политика Кашинского городского округа Тверской области на 2023-2028 годы"</v>
      </c>
      <c r="F357" s="8">
        <f>F358+F362</f>
        <v>1234</v>
      </c>
      <c r="G357" s="8">
        <f>G358+G362</f>
        <v>1045</v>
      </c>
      <c r="H357" s="1"/>
    </row>
    <row r="358" spans="1:8" ht="25.5" outlineLevel="7" x14ac:dyDescent="0.25">
      <c r="A358" s="15" t="s">
        <v>11</v>
      </c>
      <c r="B358" s="16" t="s">
        <v>134</v>
      </c>
      <c r="C358" s="16" t="s">
        <v>131</v>
      </c>
      <c r="D358" s="15"/>
      <c r="E358" s="17" t="s">
        <v>419</v>
      </c>
      <c r="F358" s="8">
        <f t="shared" ref="F358:G360" si="45">F359</f>
        <v>1134</v>
      </c>
      <c r="G358" s="8">
        <f t="shared" si="45"/>
        <v>945</v>
      </c>
      <c r="H358" s="1"/>
    </row>
    <row r="359" spans="1:8" ht="25.5" outlineLevel="7" x14ac:dyDescent="0.25">
      <c r="A359" s="15" t="s">
        <v>11</v>
      </c>
      <c r="B359" s="16" t="s">
        <v>134</v>
      </c>
      <c r="C359" s="16" t="s">
        <v>132</v>
      </c>
      <c r="D359" s="15"/>
      <c r="E359" s="17" t="s">
        <v>420</v>
      </c>
      <c r="F359" s="8">
        <f t="shared" si="45"/>
        <v>1134</v>
      </c>
      <c r="G359" s="8">
        <f t="shared" si="45"/>
        <v>945</v>
      </c>
    </row>
    <row r="360" spans="1:8" ht="38.25" outlineLevel="7" x14ac:dyDescent="0.25">
      <c r="A360" s="15" t="s">
        <v>11</v>
      </c>
      <c r="B360" s="16" t="s">
        <v>134</v>
      </c>
      <c r="C360" s="16" t="s">
        <v>133</v>
      </c>
      <c r="D360" s="15"/>
      <c r="E360" s="17" t="s">
        <v>421</v>
      </c>
      <c r="F360" s="8">
        <f t="shared" si="45"/>
        <v>1134</v>
      </c>
      <c r="G360" s="8">
        <f t="shared" si="45"/>
        <v>945</v>
      </c>
    </row>
    <row r="361" spans="1:8" outlineLevel="7" x14ac:dyDescent="0.25">
      <c r="A361" s="15" t="s">
        <v>11</v>
      </c>
      <c r="B361" s="16" t="s">
        <v>134</v>
      </c>
      <c r="C361" s="16" t="s">
        <v>133</v>
      </c>
      <c r="D361" s="15" t="s">
        <v>21</v>
      </c>
      <c r="E361" s="17" t="s">
        <v>301</v>
      </c>
      <c r="F361" s="8">
        <v>1134</v>
      </c>
      <c r="G361" s="8">
        <v>945</v>
      </c>
    </row>
    <row r="362" spans="1:8" ht="38.25" outlineLevel="7" x14ac:dyDescent="0.25">
      <c r="A362" s="15">
        <v>802</v>
      </c>
      <c r="B362" s="16" t="s">
        <v>134</v>
      </c>
      <c r="C362" s="16" t="s">
        <v>813</v>
      </c>
      <c r="D362" s="15"/>
      <c r="E362" s="17" t="s">
        <v>816</v>
      </c>
      <c r="F362" s="8">
        <f t="shared" ref="F362:G364" si="46">F363</f>
        <v>100</v>
      </c>
      <c r="G362" s="8">
        <f t="shared" si="46"/>
        <v>100</v>
      </c>
    </row>
    <row r="363" spans="1:8" ht="38.25" outlineLevel="7" x14ac:dyDescent="0.25">
      <c r="A363" s="15">
        <v>802</v>
      </c>
      <c r="B363" s="16" t="s">
        <v>134</v>
      </c>
      <c r="C363" s="16" t="s">
        <v>814</v>
      </c>
      <c r="D363" s="15"/>
      <c r="E363" s="17" t="s">
        <v>817</v>
      </c>
      <c r="F363" s="8">
        <f t="shared" si="46"/>
        <v>100</v>
      </c>
      <c r="G363" s="8">
        <f t="shared" si="46"/>
        <v>100</v>
      </c>
    </row>
    <row r="364" spans="1:8" ht="38.25" outlineLevel="7" x14ac:dyDescent="0.25">
      <c r="A364" s="15">
        <v>802</v>
      </c>
      <c r="B364" s="16" t="s">
        <v>134</v>
      </c>
      <c r="C364" s="16" t="s">
        <v>815</v>
      </c>
      <c r="D364" s="15"/>
      <c r="E364" s="17" t="s">
        <v>818</v>
      </c>
      <c r="F364" s="8">
        <f t="shared" si="46"/>
        <v>100</v>
      </c>
      <c r="G364" s="8">
        <f t="shared" si="46"/>
        <v>100</v>
      </c>
    </row>
    <row r="365" spans="1:8" outlineLevel="7" x14ac:dyDescent="0.25">
      <c r="A365" s="15">
        <v>802</v>
      </c>
      <c r="B365" s="16" t="s">
        <v>134</v>
      </c>
      <c r="C365" s="16" t="s">
        <v>815</v>
      </c>
      <c r="D365" s="15">
        <v>300</v>
      </c>
      <c r="E365" s="17" t="s">
        <v>301</v>
      </c>
      <c r="F365" s="8">
        <v>100</v>
      </c>
      <c r="G365" s="8">
        <v>100</v>
      </c>
    </row>
    <row r="366" spans="1:8" outlineLevel="1" x14ac:dyDescent="0.25">
      <c r="A366" s="15" t="s">
        <v>11</v>
      </c>
      <c r="B366" s="16" t="s">
        <v>137</v>
      </c>
      <c r="C366" s="16"/>
      <c r="D366" s="15"/>
      <c r="E366" s="17" t="s">
        <v>241</v>
      </c>
      <c r="F366" s="8">
        <f t="shared" ref="F366:F373" si="47">F367</f>
        <v>2235.3000000000002</v>
      </c>
      <c r="G366" s="8">
        <f t="shared" ref="G366:G368" si="48">G367</f>
        <v>2235.3000000000002</v>
      </c>
    </row>
    <row r="367" spans="1:8" outlineLevel="2" x14ac:dyDescent="0.25">
      <c r="A367" s="15" t="s">
        <v>11</v>
      </c>
      <c r="B367" s="16" t="s">
        <v>138</v>
      </c>
      <c r="C367" s="16"/>
      <c r="D367" s="15"/>
      <c r="E367" s="17" t="s">
        <v>273</v>
      </c>
      <c r="F367" s="8">
        <f t="shared" si="47"/>
        <v>2235.3000000000002</v>
      </c>
      <c r="G367" s="8">
        <f t="shared" si="48"/>
        <v>2235.3000000000002</v>
      </c>
    </row>
    <row r="368" spans="1:8" ht="38.25" outlineLevel="3" x14ac:dyDescent="0.25">
      <c r="A368" s="15" t="s">
        <v>11</v>
      </c>
      <c r="B368" s="16" t="s">
        <v>138</v>
      </c>
      <c r="C368" s="16" t="s">
        <v>13</v>
      </c>
      <c r="D368" s="15"/>
      <c r="E368" s="17" t="str">
        <f>'№ 6 Программы'!C392</f>
        <v xml:space="preserve"> Муниципальная программа "Информационная политика и работа с общественностью Кашинского городского округа Тверской области на 2023-2028 годы"</v>
      </c>
      <c r="F368" s="8">
        <f t="shared" si="47"/>
        <v>2235.3000000000002</v>
      </c>
      <c r="G368" s="8">
        <f t="shared" si="48"/>
        <v>2235.3000000000002</v>
      </c>
    </row>
    <row r="369" spans="1:8" ht="25.5" outlineLevel="4" x14ac:dyDescent="0.25">
      <c r="A369" s="15" t="s">
        <v>11</v>
      </c>
      <c r="B369" s="16" t="s">
        <v>138</v>
      </c>
      <c r="C369" s="16" t="s">
        <v>139</v>
      </c>
      <c r="D369" s="15"/>
      <c r="E369" s="17" t="s">
        <v>425</v>
      </c>
      <c r="F369" s="8">
        <f>F370</f>
        <v>2235.3000000000002</v>
      </c>
      <c r="G369" s="8">
        <f>G370</f>
        <v>2235.3000000000002</v>
      </c>
    </row>
    <row r="370" spans="1:8" outlineLevel="5" x14ac:dyDescent="0.25">
      <c r="A370" s="15" t="s">
        <v>11</v>
      </c>
      <c r="B370" s="16" t="s">
        <v>138</v>
      </c>
      <c r="C370" s="16" t="s">
        <v>140</v>
      </c>
      <c r="D370" s="15"/>
      <c r="E370" s="17" t="s">
        <v>520</v>
      </c>
      <c r="F370" s="8">
        <f>F373+F371</f>
        <v>2235.3000000000002</v>
      </c>
      <c r="G370" s="8">
        <f>G373+G371</f>
        <v>2235.3000000000002</v>
      </c>
    </row>
    <row r="371" spans="1:8" ht="25.5" outlineLevel="5" x14ac:dyDescent="0.25">
      <c r="A371" s="15" t="s">
        <v>11</v>
      </c>
      <c r="B371" s="16" t="s">
        <v>138</v>
      </c>
      <c r="C371" s="16" t="s">
        <v>544</v>
      </c>
      <c r="D371" s="15"/>
      <c r="E371" s="17" t="s">
        <v>681</v>
      </c>
      <c r="F371" s="8">
        <f>F372</f>
        <v>999.7</v>
      </c>
      <c r="G371" s="8">
        <f>G372</f>
        <v>999.7</v>
      </c>
    </row>
    <row r="372" spans="1:8" ht="25.5" outlineLevel="5" x14ac:dyDescent="0.25">
      <c r="A372" s="15" t="s">
        <v>11</v>
      </c>
      <c r="B372" s="16" t="s">
        <v>138</v>
      </c>
      <c r="C372" s="16" t="s">
        <v>544</v>
      </c>
      <c r="D372" s="15" t="s">
        <v>39</v>
      </c>
      <c r="E372" s="17" t="s">
        <v>316</v>
      </c>
      <c r="F372" s="8">
        <v>999.7</v>
      </c>
      <c r="G372" s="8">
        <v>999.7</v>
      </c>
    </row>
    <row r="373" spans="1:8" outlineLevel="6" x14ac:dyDescent="0.25">
      <c r="A373" s="15" t="s">
        <v>11</v>
      </c>
      <c r="B373" s="16" t="s">
        <v>138</v>
      </c>
      <c r="C373" s="16" t="s">
        <v>141</v>
      </c>
      <c r="D373" s="15"/>
      <c r="E373" s="17" t="s">
        <v>426</v>
      </c>
      <c r="F373" s="8">
        <f t="shared" si="47"/>
        <v>1235.5999999999999</v>
      </c>
      <c r="G373" s="8">
        <f>G374</f>
        <v>1235.5999999999999</v>
      </c>
    </row>
    <row r="374" spans="1:8" ht="25.5" outlineLevel="7" x14ac:dyDescent="0.25">
      <c r="A374" s="15" t="s">
        <v>11</v>
      </c>
      <c r="B374" s="16" t="s">
        <v>138</v>
      </c>
      <c r="C374" s="16" t="s">
        <v>141</v>
      </c>
      <c r="D374" s="15" t="s">
        <v>39</v>
      </c>
      <c r="E374" s="17" t="s">
        <v>316</v>
      </c>
      <c r="F374" s="8">
        <v>1235.5999999999999</v>
      </c>
      <c r="G374" s="8">
        <v>1235.5999999999999</v>
      </c>
    </row>
    <row r="375" spans="1:8" s="3" customFormat="1" ht="25.5" x14ac:dyDescent="0.25">
      <c r="A375" s="19" t="s">
        <v>142</v>
      </c>
      <c r="B375" s="46"/>
      <c r="C375" s="46"/>
      <c r="D375" s="19"/>
      <c r="E375" s="20" t="s">
        <v>232</v>
      </c>
      <c r="F375" s="7">
        <f>F376+F385+F524+F542</f>
        <v>597636.99999999988</v>
      </c>
      <c r="G375" s="7">
        <f>G376+G385+G524+G542</f>
        <v>579371.73999999987</v>
      </c>
      <c r="H375" s="58"/>
    </row>
    <row r="376" spans="1:8" s="3" customFormat="1" x14ac:dyDescent="0.25">
      <c r="A376" s="15" t="s">
        <v>142</v>
      </c>
      <c r="B376" s="16" t="s">
        <v>1</v>
      </c>
      <c r="C376" s="16"/>
      <c r="D376" s="15"/>
      <c r="E376" s="17" t="s">
        <v>235</v>
      </c>
      <c r="F376" s="8">
        <f t="shared" ref="F376:G380" si="49">F377</f>
        <v>18625.8</v>
      </c>
      <c r="G376" s="8">
        <f t="shared" si="49"/>
        <v>18362.7</v>
      </c>
      <c r="H376" s="58"/>
    </row>
    <row r="377" spans="1:8" s="3" customFormat="1" x14ac:dyDescent="0.25">
      <c r="A377" s="15" t="s">
        <v>142</v>
      </c>
      <c r="B377" s="16" t="s">
        <v>28</v>
      </c>
      <c r="C377" s="16"/>
      <c r="D377" s="15"/>
      <c r="E377" s="17" t="s">
        <v>251</v>
      </c>
      <c r="F377" s="8">
        <f t="shared" si="49"/>
        <v>18625.8</v>
      </c>
      <c r="G377" s="8">
        <f t="shared" si="49"/>
        <v>18362.7</v>
      </c>
      <c r="H377" s="58"/>
    </row>
    <row r="378" spans="1:8" s="3" customFormat="1" ht="38.25" x14ac:dyDescent="0.25">
      <c r="A378" s="15" t="s">
        <v>142</v>
      </c>
      <c r="B378" s="16" t="s">
        <v>28</v>
      </c>
      <c r="C378" s="16" t="s">
        <v>147</v>
      </c>
      <c r="D378" s="15"/>
      <c r="E378" s="17" t="s">
        <v>630</v>
      </c>
      <c r="F378" s="8">
        <f t="shared" si="49"/>
        <v>18625.8</v>
      </c>
      <c r="G378" s="8">
        <f t="shared" si="49"/>
        <v>18362.7</v>
      </c>
      <c r="H378" s="58"/>
    </row>
    <row r="379" spans="1:8" s="3" customFormat="1" ht="38.25" x14ac:dyDescent="0.25">
      <c r="A379" s="15" t="s">
        <v>142</v>
      </c>
      <c r="B379" s="16" t="s">
        <v>28</v>
      </c>
      <c r="C379" s="16" t="s">
        <v>180</v>
      </c>
      <c r="D379" s="15"/>
      <c r="E379" s="17" t="s">
        <v>460</v>
      </c>
      <c r="F379" s="8">
        <f t="shared" si="49"/>
        <v>18625.8</v>
      </c>
      <c r="G379" s="8">
        <f t="shared" si="49"/>
        <v>18362.7</v>
      </c>
      <c r="H379" s="58"/>
    </row>
    <row r="380" spans="1:8" s="3" customFormat="1" ht="25.5" x14ac:dyDescent="0.25">
      <c r="A380" s="15" t="s">
        <v>142</v>
      </c>
      <c r="B380" s="16" t="s">
        <v>28</v>
      </c>
      <c r="C380" s="16" t="s">
        <v>181</v>
      </c>
      <c r="D380" s="15"/>
      <c r="E380" s="17" t="s">
        <v>461</v>
      </c>
      <c r="F380" s="8">
        <f t="shared" si="49"/>
        <v>18625.8</v>
      </c>
      <c r="G380" s="8">
        <f t="shared" si="49"/>
        <v>18362.7</v>
      </c>
      <c r="H380" s="58"/>
    </row>
    <row r="381" spans="1:8" s="3" customFormat="1" ht="25.5" x14ac:dyDescent="0.25">
      <c r="A381" s="15" t="s">
        <v>142</v>
      </c>
      <c r="B381" s="16" t="s">
        <v>28</v>
      </c>
      <c r="C381" s="16" t="s">
        <v>182</v>
      </c>
      <c r="D381" s="15"/>
      <c r="E381" s="17" t="s">
        <v>462</v>
      </c>
      <c r="F381" s="8">
        <f>F382+F383+F384</f>
        <v>18625.8</v>
      </c>
      <c r="G381" s="8">
        <f>G382+G383+G384</f>
        <v>18362.7</v>
      </c>
      <c r="H381" s="58"/>
    </row>
    <row r="382" spans="1:8" s="3" customFormat="1" ht="63.75" x14ac:dyDescent="0.25">
      <c r="A382" s="15" t="s">
        <v>142</v>
      </c>
      <c r="B382" s="16" t="s">
        <v>28</v>
      </c>
      <c r="C382" s="16" t="s">
        <v>182</v>
      </c>
      <c r="D382" s="15" t="s">
        <v>6</v>
      </c>
      <c r="E382" s="17" t="s">
        <v>289</v>
      </c>
      <c r="F382" s="8">
        <v>15252.6</v>
      </c>
      <c r="G382" s="8">
        <v>15252.6</v>
      </c>
      <c r="H382" s="58"/>
    </row>
    <row r="383" spans="1:8" s="3" customFormat="1" ht="25.5" x14ac:dyDescent="0.25">
      <c r="A383" s="15" t="s">
        <v>142</v>
      </c>
      <c r="B383" s="16" t="s">
        <v>28</v>
      </c>
      <c r="C383" s="16" t="s">
        <v>182</v>
      </c>
      <c r="D383" s="15" t="s">
        <v>7</v>
      </c>
      <c r="E383" s="17" t="s">
        <v>290</v>
      </c>
      <c r="F383" s="8">
        <v>3361.9</v>
      </c>
      <c r="G383" s="8">
        <v>3099.2</v>
      </c>
      <c r="H383" s="58"/>
    </row>
    <row r="384" spans="1:8" s="3" customFormat="1" x14ac:dyDescent="0.25">
      <c r="A384" s="15" t="s">
        <v>142</v>
      </c>
      <c r="B384" s="16" t="s">
        <v>28</v>
      </c>
      <c r="C384" s="16" t="s">
        <v>182</v>
      </c>
      <c r="D384" s="15" t="s">
        <v>8</v>
      </c>
      <c r="E384" s="17" t="s">
        <v>291</v>
      </c>
      <c r="F384" s="8">
        <v>11.3</v>
      </c>
      <c r="G384" s="8">
        <v>10.9</v>
      </c>
      <c r="H384" s="58"/>
    </row>
    <row r="385" spans="1:8" outlineLevel="1" x14ac:dyDescent="0.25">
      <c r="A385" s="15" t="s">
        <v>142</v>
      </c>
      <c r="B385" s="16" t="s">
        <v>145</v>
      </c>
      <c r="C385" s="16"/>
      <c r="D385" s="15"/>
      <c r="E385" s="17" t="s">
        <v>242</v>
      </c>
      <c r="F385" s="8">
        <f>F386+F408+F462+F486+F496</f>
        <v>565404.09999999986</v>
      </c>
      <c r="G385" s="8">
        <f>G386+G408+G462+G486+G496</f>
        <v>549494.6399999999</v>
      </c>
    </row>
    <row r="386" spans="1:8" outlineLevel="2" x14ac:dyDescent="0.25">
      <c r="A386" s="15" t="s">
        <v>142</v>
      </c>
      <c r="B386" s="16" t="s">
        <v>146</v>
      </c>
      <c r="C386" s="16"/>
      <c r="D386" s="15"/>
      <c r="E386" s="17" t="s">
        <v>274</v>
      </c>
      <c r="F386" s="8">
        <f>F387</f>
        <v>180007.09999999998</v>
      </c>
      <c r="G386" s="8">
        <f t="shared" ref="G386:G388" si="50">G387</f>
        <v>172840.19999999998</v>
      </c>
    </row>
    <row r="387" spans="1:8" ht="38.25" outlineLevel="3" x14ac:dyDescent="0.25">
      <c r="A387" s="15" t="s">
        <v>142</v>
      </c>
      <c r="B387" s="16" t="s">
        <v>146</v>
      </c>
      <c r="C387" s="16" t="s">
        <v>147</v>
      </c>
      <c r="D387" s="15"/>
      <c r="E387" s="17" t="s">
        <v>630</v>
      </c>
      <c r="F387" s="8">
        <f>F388</f>
        <v>180007.09999999998</v>
      </c>
      <c r="G387" s="8">
        <f t="shared" si="50"/>
        <v>172840.19999999998</v>
      </c>
    </row>
    <row r="388" spans="1:8" ht="25.5" outlineLevel="4" x14ac:dyDescent="0.25">
      <c r="A388" s="15" t="s">
        <v>142</v>
      </c>
      <c r="B388" s="16" t="s">
        <v>146</v>
      </c>
      <c r="C388" s="16" t="s">
        <v>148</v>
      </c>
      <c r="D388" s="15"/>
      <c r="E388" s="17" t="s">
        <v>430</v>
      </c>
      <c r="F388" s="8">
        <f>F389</f>
        <v>180007.09999999998</v>
      </c>
      <c r="G388" s="8">
        <f t="shared" si="50"/>
        <v>172840.19999999998</v>
      </c>
    </row>
    <row r="389" spans="1:8" ht="25.5" outlineLevel="5" x14ac:dyDescent="0.25">
      <c r="A389" s="15" t="s">
        <v>142</v>
      </c>
      <c r="B389" s="16" t="s">
        <v>146</v>
      </c>
      <c r="C389" s="16" t="s">
        <v>149</v>
      </c>
      <c r="D389" s="15"/>
      <c r="E389" s="17" t="s">
        <v>431</v>
      </c>
      <c r="F389" s="8">
        <f>F393+F397+F399+F401+F395+F406+F390+F403</f>
        <v>180007.09999999998</v>
      </c>
      <c r="G389" s="8">
        <f>G393+G397+G399+G401+G395+G406+G390+G403</f>
        <v>172840.19999999998</v>
      </c>
    </row>
    <row r="390" spans="1:8" ht="38.25" outlineLevel="5" x14ac:dyDescent="0.25">
      <c r="A390" s="15">
        <v>803</v>
      </c>
      <c r="B390" s="16" t="s">
        <v>146</v>
      </c>
      <c r="C390" s="16" t="s">
        <v>819</v>
      </c>
      <c r="D390" s="15"/>
      <c r="E390" s="17" t="s">
        <v>820</v>
      </c>
      <c r="F390" s="8">
        <f>F391+F392</f>
        <v>10592.3</v>
      </c>
      <c r="G390" s="8">
        <f>G391+G392</f>
        <v>10591.9</v>
      </c>
    </row>
    <row r="391" spans="1:8" ht="25.5" outlineLevel="5" x14ac:dyDescent="0.25">
      <c r="A391" s="15">
        <v>803</v>
      </c>
      <c r="B391" s="16" t="s">
        <v>146</v>
      </c>
      <c r="C391" s="16" t="s">
        <v>819</v>
      </c>
      <c r="D391" s="15">
        <v>200</v>
      </c>
      <c r="E391" s="17" t="s">
        <v>768</v>
      </c>
      <c r="F391" s="8">
        <v>6112.1</v>
      </c>
      <c r="G391" s="8">
        <v>6112</v>
      </c>
    </row>
    <row r="392" spans="1:8" ht="25.5" outlineLevel="5" x14ac:dyDescent="0.25">
      <c r="A392" s="15">
        <v>803</v>
      </c>
      <c r="B392" s="16" t="s">
        <v>146</v>
      </c>
      <c r="C392" s="16" t="s">
        <v>819</v>
      </c>
      <c r="D392" s="15">
        <v>600</v>
      </c>
      <c r="E392" s="17" t="s">
        <v>904</v>
      </c>
      <c r="F392" s="8">
        <v>4480.2</v>
      </c>
      <c r="G392" s="8">
        <v>4479.8999999999996</v>
      </c>
    </row>
    <row r="393" spans="1:8" ht="51" outlineLevel="6" x14ac:dyDescent="0.25">
      <c r="A393" s="15" t="s">
        <v>142</v>
      </c>
      <c r="B393" s="16" t="s">
        <v>146</v>
      </c>
      <c r="C393" s="16" t="s">
        <v>150</v>
      </c>
      <c r="D393" s="15"/>
      <c r="E393" s="17" t="s">
        <v>432</v>
      </c>
      <c r="F393" s="8">
        <f>F394</f>
        <v>79112</v>
      </c>
      <c r="G393" s="8">
        <f>G394</f>
        <v>75037.2</v>
      </c>
    </row>
    <row r="394" spans="1:8" ht="25.5" outlineLevel="7" x14ac:dyDescent="0.25">
      <c r="A394" s="15" t="s">
        <v>142</v>
      </c>
      <c r="B394" s="16" t="s">
        <v>146</v>
      </c>
      <c r="C394" s="16" t="s">
        <v>150</v>
      </c>
      <c r="D394" s="15" t="s">
        <v>39</v>
      </c>
      <c r="E394" s="17" t="s">
        <v>316</v>
      </c>
      <c r="F394" s="8">
        <v>79112</v>
      </c>
      <c r="G394" s="8">
        <v>75037.2</v>
      </c>
    </row>
    <row r="395" spans="1:8" ht="54" customHeight="1" outlineLevel="7" x14ac:dyDescent="0.25">
      <c r="A395" s="15" t="s">
        <v>142</v>
      </c>
      <c r="B395" s="16" t="s">
        <v>146</v>
      </c>
      <c r="C395" s="16" t="s">
        <v>706</v>
      </c>
      <c r="D395" s="15"/>
      <c r="E395" s="17" t="s">
        <v>707</v>
      </c>
      <c r="F395" s="8">
        <f>F396</f>
        <v>1126.5999999999999</v>
      </c>
      <c r="G395" s="8">
        <f t="shared" ref="G395" si="51">G396</f>
        <v>1104.3</v>
      </c>
    </row>
    <row r="396" spans="1:8" ht="25.5" outlineLevel="7" x14ac:dyDescent="0.25">
      <c r="A396" s="15" t="s">
        <v>142</v>
      </c>
      <c r="B396" s="16" t="s">
        <v>146</v>
      </c>
      <c r="C396" s="16" t="s">
        <v>706</v>
      </c>
      <c r="D396" s="15" t="s">
        <v>39</v>
      </c>
      <c r="E396" s="17" t="s">
        <v>316</v>
      </c>
      <c r="F396" s="8">
        <v>1126.5999999999999</v>
      </c>
      <c r="G396" s="8">
        <v>1104.3</v>
      </c>
    </row>
    <row r="397" spans="1:8" ht="51" outlineLevel="6" x14ac:dyDescent="0.25">
      <c r="A397" s="15" t="s">
        <v>142</v>
      </c>
      <c r="B397" s="16" t="s">
        <v>146</v>
      </c>
      <c r="C397" s="16" t="s">
        <v>151</v>
      </c>
      <c r="D397" s="15"/>
      <c r="E397" s="17" t="s">
        <v>433</v>
      </c>
      <c r="F397" s="8">
        <f>F398</f>
        <v>81766</v>
      </c>
      <c r="G397" s="8">
        <f>G398</f>
        <v>79207</v>
      </c>
      <c r="H397" s="1"/>
    </row>
    <row r="398" spans="1:8" ht="25.5" outlineLevel="7" x14ac:dyDescent="0.25">
      <c r="A398" s="15" t="s">
        <v>142</v>
      </c>
      <c r="B398" s="16" t="s">
        <v>146</v>
      </c>
      <c r="C398" s="16" t="s">
        <v>151</v>
      </c>
      <c r="D398" s="15" t="s">
        <v>39</v>
      </c>
      <c r="E398" s="17" t="s">
        <v>316</v>
      </c>
      <c r="F398" s="8">
        <v>81766</v>
      </c>
      <c r="G398" s="8">
        <v>79207</v>
      </c>
      <c r="H398" s="1"/>
    </row>
    <row r="399" spans="1:8" ht="25.5" outlineLevel="6" x14ac:dyDescent="0.25">
      <c r="A399" s="15" t="s">
        <v>142</v>
      </c>
      <c r="B399" s="16" t="s">
        <v>146</v>
      </c>
      <c r="C399" s="16" t="s">
        <v>152</v>
      </c>
      <c r="D399" s="15"/>
      <c r="E399" s="17" t="s">
        <v>434</v>
      </c>
      <c r="F399" s="8">
        <f>F400</f>
        <v>2760.5</v>
      </c>
      <c r="G399" s="8">
        <f>G400</f>
        <v>2469.4</v>
      </c>
      <c r="H399" s="1"/>
    </row>
    <row r="400" spans="1:8" ht="25.5" outlineLevel="7" x14ac:dyDescent="0.25">
      <c r="A400" s="15" t="s">
        <v>142</v>
      </c>
      <c r="B400" s="16" t="s">
        <v>146</v>
      </c>
      <c r="C400" s="16" t="s">
        <v>152</v>
      </c>
      <c r="D400" s="15" t="s">
        <v>39</v>
      </c>
      <c r="E400" s="17" t="s">
        <v>316</v>
      </c>
      <c r="F400" s="8">
        <v>2760.5</v>
      </c>
      <c r="G400" s="8">
        <v>2469.4</v>
      </c>
      <c r="H400" s="1"/>
    </row>
    <row r="401" spans="1:8" ht="25.5" outlineLevel="7" x14ac:dyDescent="0.25">
      <c r="A401" s="15" t="s">
        <v>142</v>
      </c>
      <c r="B401" s="16" t="s">
        <v>146</v>
      </c>
      <c r="C401" s="16" t="s">
        <v>603</v>
      </c>
      <c r="D401" s="15"/>
      <c r="E401" s="17" t="s">
        <v>615</v>
      </c>
      <c r="F401" s="8">
        <f>F402</f>
        <v>659</v>
      </c>
      <c r="G401" s="8">
        <f>G402</f>
        <v>640.29999999999995</v>
      </c>
      <c r="H401" s="1"/>
    </row>
    <row r="402" spans="1:8" ht="25.5" outlineLevel="7" x14ac:dyDescent="0.25">
      <c r="A402" s="15" t="s">
        <v>142</v>
      </c>
      <c r="B402" s="16" t="s">
        <v>146</v>
      </c>
      <c r="C402" s="16" t="s">
        <v>603</v>
      </c>
      <c r="D402" s="15" t="s">
        <v>39</v>
      </c>
      <c r="E402" s="17" t="s">
        <v>316</v>
      </c>
      <c r="F402" s="8">
        <v>659</v>
      </c>
      <c r="G402" s="8">
        <v>640.29999999999995</v>
      </c>
      <c r="H402" s="1"/>
    </row>
    <row r="403" spans="1:8" ht="25.5" outlineLevel="7" x14ac:dyDescent="0.25">
      <c r="A403" s="15">
        <v>803</v>
      </c>
      <c r="B403" s="16" t="s">
        <v>146</v>
      </c>
      <c r="C403" s="16" t="s">
        <v>822</v>
      </c>
      <c r="D403" s="15"/>
      <c r="E403" s="17" t="s">
        <v>435</v>
      </c>
      <c r="F403" s="8">
        <f>F404+F405</f>
        <v>3979.3</v>
      </c>
      <c r="G403" s="8">
        <f>G404+G405</f>
        <v>3778.8999999999996</v>
      </c>
      <c r="H403" s="1"/>
    </row>
    <row r="404" spans="1:8" ht="25.5" outlineLevel="7" x14ac:dyDescent="0.25">
      <c r="A404" s="15">
        <v>803</v>
      </c>
      <c r="B404" s="16" t="s">
        <v>146</v>
      </c>
      <c r="C404" s="16" t="s">
        <v>822</v>
      </c>
      <c r="D404" s="15">
        <v>200</v>
      </c>
      <c r="E404" s="17" t="s">
        <v>768</v>
      </c>
      <c r="F404" s="8">
        <v>2056</v>
      </c>
      <c r="G404" s="8">
        <v>1861.3</v>
      </c>
      <c r="H404" s="1"/>
    </row>
    <row r="405" spans="1:8" ht="25.5" outlineLevel="7" x14ac:dyDescent="0.25">
      <c r="A405" s="15">
        <v>803</v>
      </c>
      <c r="B405" s="16" t="s">
        <v>146</v>
      </c>
      <c r="C405" s="16" t="s">
        <v>822</v>
      </c>
      <c r="D405" s="15">
        <v>600</v>
      </c>
      <c r="E405" s="17" t="s">
        <v>316</v>
      </c>
      <c r="F405" s="8">
        <v>1923.3</v>
      </c>
      <c r="G405" s="8">
        <v>1917.6</v>
      </c>
      <c r="H405" s="1"/>
    </row>
    <row r="406" spans="1:8" ht="57" customHeight="1" outlineLevel="7" x14ac:dyDescent="0.25">
      <c r="A406" s="15" t="s">
        <v>142</v>
      </c>
      <c r="B406" s="16" t="s">
        <v>146</v>
      </c>
      <c r="C406" s="16" t="s">
        <v>708</v>
      </c>
      <c r="D406" s="15"/>
      <c r="E406" s="17" t="s">
        <v>709</v>
      </c>
      <c r="F406" s="8">
        <f>F407</f>
        <v>11.4</v>
      </c>
      <c r="G406" s="8">
        <f t="shared" ref="G406" si="52">G407</f>
        <v>11.2</v>
      </c>
      <c r="H406" s="1"/>
    </row>
    <row r="407" spans="1:8" ht="25.5" outlineLevel="7" x14ac:dyDescent="0.25">
      <c r="A407" s="15" t="s">
        <v>142</v>
      </c>
      <c r="B407" s="16" t="s">
        <v>146</v>
      </c>
      <c r="C407" s="16" t="s">
        <v>708</v>
      </c>
      <c r="D407" s="15" t="s">
        <v>39</v>
      </c>
      <c r="E407" s="17" t="s">
        <v>316</v>
      </c>
      <c r="F407" s="8">
        <v>11.4</v>
      </c>
      <c r="G407" s="8">
        <v>11.2</v>
      </c>
      <c r="H407" s="1"/>
    </row>
    <row r="408" spans="1:8" outlineLevel="2" x14ac:dyDescent="0.25">
      <c r="A408" s="15" t="s">
        <v>142</v>
      </c>
      <c r="B408" s="16" t="s">
        <v>153</v>
      </c>
      <c r="C408" s="16"/>
      <c r="D408" s="15"/>
      <c r="E408" s="17" t="s">
        <v>276</v>
      </c>
      <c r="F408" s="8">
        <f>F409+F457</f>
        <v>327942.29999999993</v>
      </c>
      <c r="G408" s="8">
        <f>G409+G457</f>
        <v>320249.53999999992</v>
      </c>
      <c r="H408" s="1"/>
    </row>
    <row r="409" spans="1:8" ht="38.25" outlineLevel="3" x14ac:dyDescent="0.25">
      <c r="A409" s="15" t="s">
        <v>142</v>
      </c>
      <c r="B409" s="16" t="s">
        <v>153</v>
      </c>
      <c r="C409" s="16" t="s">
        <v>147</v>
      </c>
      <c r="D409" s="15"/>
      <c r="E409" s="17" t="s">
        <v>630</v>
      </c>
      <c r="F409" s="8">
        <f>F410</f>
        <v>327430.29999999993</v>
      </c>
      <c r="G409" s="8">
        <f>G410</f>
        <v>319774.53999999992</v>
      </c>
      <c r="H409" s="1"/>
    </row>
    <row r="410" spans="1:8" ht="25.5" outlineLevel="4" x14ac:dyDescent="0.25">
      <c r="A410" s="15" t="s">
        <v>142</v>
      </c>
      <c r="B410" s="16" t="s">
        <v>153</v>
      </c>
      <c r="C410" s="16" t="s">
        <v>154</v>
      </c>
      <c r="D410" s="15"/>
      <c r="E410" s="17" t="s">
        <v>436</v>
      </c>
      <c r="F410" s="8">
        <f>F411+F440+F451+F454</f>
        <v>327430.29999999993</v>
      </c>
      <c r="G410" s="8">
        <f>G411+G440+G451+G454</f>
        <v>319774.53999999992</v>
      </c>
      <c r="H410" s="1"/>
    </row>
    <row r="411" spans="1:8" ht="38.25" outlineLevel="5" x14ac:dyDescent="0.25">
      <c r="A411" s="15" t="s">
        <v>142</v>
      </c>
      <c r="B411" s="16" t="s">
        <v>153</v>
      </c>
      <c r="C411" s="16" t="s">
        <v>155</v>
      </c>
      <c r="D411" s="15"/>
      <c r="E411" s="17" t="s">
        <v>437</v>
      </c>
      <c r="F411" s="8">
        <f>F412+F414+F416+F418+F420+F422+F424+F426+F428+F430+F432+F434+F436+F438</f>
        <v>310168.19999999995</v>
      </c>
      <c r="G411" s="8">
        <f>G412+G414+G416+G418+G420+G422+G424+G426+G428+G430+G432+G434+G436+G438</f>
        <v>303415.93999999994</v>
      </c>
      <c r="H411" s="1"/>
    </row>
    <row r="412" spans="1:8" ht="38.25" outlineLevel="5" x14ac:dyDescent="0.25">
      <c r="A412" s="15">
        <v>803</v>
      </c>
      <c r="B412" s="16" t="s">
        <v>153</v>
      </c>
      <c r="C412" s="16" t="s">
        <v>823</v>
      </c>
      <c r="D412" s="15"/>
      <c r="E412" s="17" t="s">
        <v>824</v>
      </c>
      <c r="F412" s="8">
        <v>11342.8</v>
      </c>
      <c r="G412" s="8">
        <v>11342.8</v>
      </c>
      <c r="H412" s="1"/>
    </row>
    <row r="413" spans="1:8" ht="25.5" outlineLevel="5" x14ac:dyDescent="0.25">
      <c r="A413" s="15">
        <v>803</v>
      </c>
      <c r="B413" s="16" t="s">
        <v>153</v>
      </c>
      <c r="C413" s="16" t="s">
        <v>823</v>
      </c>
      <c r="D413" s="15">
        <v>200</v>
      </c>
      <c r="E413" s="17" t="s">
        <v>768</v>
      </c>
      <c r="F413" s="8">
        <v>11342.8</v>
      </c>
      <c r="G413" s="8">
        <v>11342.8</v>
      </c>
      <c r="H413" s="1"/>
    </row>
    <row r="414" spans="1:8" ht="51" outlineLevel="6" x14ac:dyDescent="0.25">
      <c r="A414" s="15" t="s">
        <v>142</v>
      </c>
      <c r="B414" s="16" t="s">
        <v>153</v>
      </c>
      <c r="C414" s="16" t="s">
        <v>156</v>
      </c>
      <c r="D414" s="15"/>
      <c r="E414" s="17" t="s">
        <v>438</v>
      </c>
      <c r="F414" s="8">
        <f>F415</f>
        <v>192326.39999999999</v>
      </c>
      <c r="G414" s="8">
        <f>G415</f>
        <v>192326.39999999999</v>
      </c>
      <c r="H414" s="1"/>
    </row>
    <row r="415" spans="1:8" ht="25.5" outlineLevel="7" x14ac:dyDescent="0.25">
      <c r="A415" s="15" t="s">
        <v>142</v>
      </c>
      <c r="B415" s="16" t="s">
        <v>153</v>
      </c>
      <c r="C415" s="16" t="s">
        <v>156</v>
      </c>
      <c r="D415" s="15" t="s">
        <v>39</v>
      </c>
      <c r="E415" s="17" t="s">
        <v>316</v>
      </c>
      <c r="F415" s="8">
        <v>192326.39999999999</v>
      </c>
      <c r="G415" s="8">
        <v>192326.39999999999</v>
      </c>
      <c r="H415" s="1"/>
    </row>
    <row r="416" spans="1:8" ht="38.25" outlineLevel="7" x14ac:dyDescent="0.25">
      <c r="A416" s="15" t="s">
        <v>142</v>
      </c>
      <c r="B416" s="16" t="s">
        <v>153</v>
      </c>
      <c r="C416" s="16" t="s">
        <v>545</v>
      </c>
      <c r="D416" s="15"/>
      <c r="E416" s="17" t="s">
        <v>546</v>
      </c>
      <c r="F416" s="8">
        <f>F417</f>
        <v>160.69999999999999</v>
      </c>
      <c r="G416" s="8">
        <f>G417</f>
        <v>120.04</v>
      </c>
      <c r="H416" s="1"/>
    </row>
    <row r="417" spans="1:8" ht="24.75" customHeight="1" outlineLevel="7" x14ac:dyDescent="0.25">
      <c r="A417" s="15" t="s">
        <v>142</v>
      </c>
      <c r="B417" s="16" t="s">
        <v>153</v>
      </c>
      <c r="C417" s="16" t="s">
        <v>545</v>
      </c>
      <c r="D417" s="15">
        <v>600</v>
      </c>
      <c r="E417" s="17" t="s">
        <v>316</v>
      </c>
      <c r="F417" s="8">
        <v>160.69999999999999</v>
      </c>
      <c r="G417" s="8">
        <v>120.04</v>
      </c>
      <c r="H417" s="1"/>
    </row>
    <row r="418" spans="1:8" ht="58.5" customHeight="1" outlineLevel="7" x14ac:dyDescent="0.25">
      <c r="A418" s="15" t="s">
        <v>142</v>
      </c>
      <c r="B418" s="16" t="s">
        <v>153</v>
      </c>
      <c r="C418" s="16" t="s">
        <v>710</v>
      </c>
      <c r="D418" s="15"/>
      <c r="E418" s="17" t="s">
        <v>707</v>
      </c>
      <c r="F418" s="8">
        <f>F419</f>
        <v>393</v>
      </c>
      <c r="G418" s="8">
        <f t="shared" ref="G418" si="53">G419</f>
        <v>355.8</v>
      </c>
      <c r="H418" s="1"/>
    </row>
    <row r="419" spans="1:8" ht="24.75" customHeight="1" outlineLevel="7" x14ac:dyDescent="0.25">
      <c r="A419" s="15" t="s">
        <v>142</v>
      </c>
      <c r="B419" s="16" t="s">
        <v>153</v>
      </c>
      <c r="C419" s="16" t="s">
        <v>710</v>
      </c>
      <c r="D419" s="15">
        <v>600</v>
      </c>
      <c r="E419" s="17" t="s">
        <v>316</v>
      </c>
      <c r="F419" s="8">
        <v>393</v>
      </c>
      <c r="G419" s="8">
        <v>355.8</v>
      </c>
      <c r="H419" s="1"/>
    </row>
    <row r="420" spans="1:8" ht="25.5" outlineLevel="7" x14ac:dyDescent="0.25">
      <c r="A420" s="124" t="s">
        <v>142</v>
      </c>
      <c r="B420" s="125" t="s">
        <v>153</v>
      </c>
      <c r="C420" s="125" t="s">
        <v>812</v>
      </c>
      <c r="D420" s="124"/>
      <c r="E420" s="126" t="s">
        <v>683</v>
      </c>
      <c r="F420" s="127">
        <f>F421</f>
        <v>198.5</v>
      </c>
      <c r="G420" s="127">
        <f t="shared" ref="G420" si="54">G421</f>
        <v>198.5</v>
      </c>
      <c r="H420" s="60"/>
    </row>
    <row r="421" spans="1:8" s="49" customFormat="1" ht="25.5" outlineLevel="7" x14ac:dyDescent="0.25">
      <c r="A421" s="124" t="s">
        <v>142</v>
      </c>
      <c r="B421" s="125" t="s">
        <v>153</v>
      </c>
      <c r="C421" s="125" t="s">
        <v>812</v>
      </c>
      <c r="D421" s="124">
        <v>600</v>
      </c>
      <c r="E421" s="126" t="s">
        <v>316</v>
      </c>
      <c r="F421" s="127">
        <v>198.5</v>
      </c>
      <c r="G421" s="127">
        <v>198.5</v>
      </c>
      <c r="H421" s="59"/>
    </row>
    <row r="422" spans="1:8" ht="51" outlineLevel="6" x14ac:dyDescent="0.25">
      <c r="A422" s="15" t="s">
        <v>142</v>
      </c>
      <c r="B422" s="16" t="s">
        <v>153</v>
      </c>
      <c r="C422" s="16" t="s">
        <v>157</v>
      </c>
      <c r="D422" s="15"/>
      <c r="E422" s="17" t="s">
        <v>439</v>
      </c>
      <c r="F422" s="8">
        <f>F423</f>
        <v>72215.399999999994</v>
      </c>
      <c r="G422" s="8">
        <f>G423</f>
        <v>66314.899999999994</v>
      </c>
      <c r="H422" s="1"/>
    </row>
    <row r="423" spans="1:8" ht="25.5" outlineLevel="7" x14ac:dyDescent="0.25">
      <c r="A423" s="15" t="s">
        <v>142</v>
      </c>
      <c r="B423" s="16" t="s">
        <v>153</v>
      </c>
      <c r="C423" s="16" t="s">
        <v>157</v>
      </c>
      <c r="D423" s="15" t="s">
        <v>39</v>
      </c>
      <c r="E423" s="17" t="s">
        <v>316</v>
      </c>
      <c r="F423" s="8">
        <v>72215.399999999994</v>
      </c>
      <c r="G423" s="8">
        <v>66314.899999999994</v>
      </c>
      <c r="H423" s="1"/>
    </row>
    <row r="424" spans="1:8" ht="25.5" outlineLevel="7" x14ac:dyDescent="0.25">
      <c r="A424" s="15" t="s">
        <v>142</v>
      </c>
      <c r="B424" s="16" t="s">
        <v>153</v>
      </c>
      <c r="C424" s="16" t="s">
        <v>596</v>
      </c>
      <c r="D424" s="15"/>
      <c r="E424" s="17" t="s">
        <v>616</v>
      </c>
      <c r="F424" s="8">
        <f>F425</f>
        <v>500</v>
      </c>
      <c r="G424" s="8">
        <f>G425</f>
        <v>500</v>
      </c>
      <c r="H424" s="1"/>
    </row>
    <row r="425" spans="1:8" ht="25.5" outlineLevel="7" x14ac:dyDescent="0.25">
      <c r="A425" s="15" t="s">
        <v>142</v>
      </c>
      <c r="B425" s="16" t="s">
        <v>153</v>
      </c>
      <c r="C425" s="16" t="s">
        <v>596</v>
      </c>
      <c r="D425" s="15" t="s">
        <v>39</v>
      </c>
      <c r="E425" s="17" t="s">
        <v>316</v>
      </c>
      <c r="F425" s="8">
        <v>500</v>
      </c>
      <c r="G425" s="8">
        <v>500</v>
      </c>
      <c r="H425" s="1"/>
    </row>
    <row r="426" spans="1:8" ht="76.5" outlineLevel="7" x14ac:dyDescent="0.25">
      <c r="A426" s="15" t="s">
        <v>142</v>
      </c>
      <c r="B426" s="16" t="s">
        <v>153</v>
      </c>
      <c r="C426" s="16" t="s">
        <v>587</v>
      </c>
      <c r="D426" s="15"/>
      <c r="E426" s="17" t="s">
        <v>626</v>
      </c>
      <c r="F426" s="8">
        <f>F427</f>
        <v>2946.1</v>
      </c>
      <c r="G426" s="8">
        <f>G427</f>
        <v>2254</v>
      </c>
      <c r="H426" s="1"/>
    </row>
    <row r="427" spans="1:8" ht="25.5" outlineLevel="7" x14ac:dyDescent="0.25">
      <c r="A427" s="15" t="s">
        <v>142</v>
      </c>
      <c r="B427" s="16" t="s">
        <v>153</v>
      </c>
      <c r="C427" s="16" t="s">
        <v>587</v>
      </c>
      <c r="D427" s="15">
        <v>600</v>
      </c>
      <c r="E427" s="17" t="s">
        <v>588</v>
      </c>
      <c r="F427" s="8">
        <v>2946.1</v>
      </c>
      <c r="G427" s="8">
        <v>2254</v>
      </c>
      <c r="H427" s="1"/>
    </row>
    <row r="428" spans="1:8" ht="64.5" customHeight="1" outlineLevel="7" x14ac:dyDescent="0.25">
      <c r="A428" s="15" t="s">
        <v>142</v>
      </c>
      <c r="B428" s="16" t="s">
        <v>153</v>
      </c>
      <c r="C428" s="16" t="s">
        <v>825</v>
      </c>
      <c r="D428" s="15"/>
      <c r="E428" s="17" t="s">
        <v>826</v>
      </c>
      <c r="F428" s="8">
        <f>F429</f>
        <v>156.19999999999999</v>
      </c>
      <c r="G428" s="8">
        <f>G429</f>
        <v>156.19999999999999</v>
      </c>
      <c r="H428" s="1"/>
    </row>
    <row r="429" spans="1:8" s="49" customFormat="1" ht="25.5" outlineLevel="7" x14ac:dyDescent="0.25">
      <c r="A429" s="15" t="s">
        <v>142</v>
      </c>
      <c r="B429" s="16" t="s">
        <v>153</v>
      </c>
      <c r="C429" s="16" t="s">
        <v>825</v>
      </c>
      <c r="D429" s="15" t="s">
        <v>39</v>
      </c>
      <c r="E429" s="17" t="s">
        <v>537</v>
      </c>
      <c r="F429" s="8">
        <v>156.19999999999999</v>
      </c>
      <c r="G429" s="8">
        <v>156.19999999999999</v>
      </c>
    </row>
    <row r="430" spans="1:8" ht="38.25" outlineLevel="7" x14ac:dyDescent="0.25">
      <c r="A430" s="128" t="s">
        <v>142</v>
      </c>
      <c r="B430" s="129" t="s">
        <v>153</v>
      </c>
      <c r="C430" s="129" t="s">
        <v>665</v>
      </c>
      <c r="D430" s="128"/>
      <c r="E430" s="130" t="s">
        <v>583</v>
      </c>
      <c r="F430" s="131">
        <f>F431</f>
        <v>9999</v>
      </c>
      <c r="G430" s="131">
        <f>G431</f>
        <v>9999</v>
      </c>
      <c r="H430" s="1"/>
    </row>
    <row r="431" spans="1:8" ht="25.5" outlineLevel="7" x14ac:dyDescent="0.25">
      <c r="A431" s="128" t="s">
        <v>142</v>
      </c>
      <c r="B431" s="129" t="s">
        <v>153</v>
      </c>
      <c r="C431" s="129" t="s">
        <v>665</v>
      </c>
      <c r="D431" s="128" t="s">
        <v>39</v>
      </c>
      <c r="E431" s="130" t="s">
        <v>316</v>
      </c>
      <c r="F431" s="131">
        <v>9999</v>
      </c>
      <c r="G431" s="131">
        <v>9999</v>
      </c>
      <c r="H431" s="1"/>
    </row>
    <row r="432" spans="1:8" ht="38.25" outlineLevel="7" x14ac:dyDescent="0.25">
      <c r="A432" s="128">
        <v>803</v>
      </c>
      <c r="B432" s="129" t="s">
        <v>153</v>
      </c>
      <c r="C432" s="129" t="s">
        <v>828</v>
      </c>
      <c r="D432" s="128"/>
      <c r="E432" s="130" t="s">
        <v>829</v>
      </c>
      <c r="F432" s="131">
        <v>16795.8</v>
      </c>
      <c r="G432" s="131">
        <v>16795.8</v>
      </c>
      <c r="H432" s="1"/>
    </row>
    <row r="433" spans="1:8" ht="25.5" outlineLevel="7" x14ac:dyDescent="0.25">
      <c r="A433" s="128">
        <v>803</v>
      </c>
      <c r="B433" s="129" t="s">
        <v>153</v>
      </c>
      <c r="C433" s="129" t="s">
        <v>828</v>
      </c>
      <c r="D433" s="128">
        <v>600</v>
      </c>
      <c r="E433" s="130" t="s">
        <v>537</v>
      </c>
      <c r="F433" s="131">
        <v>16795.8</v>
      </c>
      <c r="G433" s="131">
        <v>16795.8</v>
      </c>
      <c r="H433" s="1"/>
    </row>
    <row r="434" spans="1:8" ht="25.5" outlineLevel="7" x14ac:dyDescent="0.25">
      <c r="A434" s="128">
        <v>803</v>
      </c>
      <c r="B434" s="129" t="s">
        <v>153</v>
      </c>
      <c r="C434" s="129" t="s">
        <v>827</v>
      </c>
      <c r="D434" s="128"/>
      <c r="E434" s="130" t="s">
        <v>830</v>
      </c>
      <c r="F434" s="131">
        <v>2967</v>
      </c>
      <c r="G434" s="131">
        <v>2924.9</v>
      </c>
      <c r="H434" s="1"/>
    </row>
    <row r="435" spans="1:8" ht="25.5" outlineLevel="7" x14ac:dyDescent="0.25">
      <c r="A435" s="128">
        <v>803</v>
      </c>
      <c r="B435" s="129" t="s">
        <v>153</v>
      </c>
      <c r="C435" s="129" t="s">
        <v>827</v>
      </c>
      <c r="D435" s="128">
        <v>200</v>
      </c>
      <c r="E435" s="130" t="s">
        <v>290</v>
      </c>
      <c r="F435" s="131">
        <v>2967</v>
      </c>
      <c r="G435" s="131">
        <v>2924.9</v>
      </c>
      <c r="H435" s="1"/>
    </row>
    <row r="436" spans="1:8" ht="38.25" outlineLevel="7" x14ac:dyDescent="0.25">
      <c r="A436" s="15" t="s">
        <v>142</v>
      </c>
      <c r="B436" s="16" t="s">
        <v>153</v>
      </c>
      <c r="C436" s="16" t="s">
        <v>590</v>
      </c>
      <c r="D436" s="15"/>
      <c r="E436" s="17" t="s">
        <v>591</v>
      </c>
      <c r="F436" s="8">
        <f>F437</f>
        <v>163.30000000000001</v>
      </c>
      <c r="G436" s="8">
        <f>G437</f>
        <v>124</v>
      </c>
      <c r="H436" s="1"/>
    </row>
    <row r="437" spans="1:8" ht="25.5" outlineLevel="7" x14ac:dyDescent="0.25">
      <c r="A437" s="15" t="s">
        <v>142</v>
      </c>
      <c r="B437" s="16" t="s">
        <v>153</v>
      </c>
      <c r="C437" s="16" t="s">
        <v>590</v>
      </c>
      <c r="D437" s="15" t="s">
        <v>39</v>
      </c>
      <c r="E437" s="17" t="s">
        <v>316</v>
      </c>
      <c r="F437" s="8">
        <v>163.30000000000001</v>
      </c>
      <c r="G437" s="8">
        <v>124</v>
      </c>
      <c r="H437" s="1"/>
    </row>
    <row r="438" spans="1:8" ht="56.25" customHeight="1" outlineLevel="7" x14ac:dyDescent="0.25">
      <c r="A438" s="15" t="s">
        <v>142</v>
      </c>
      <c r="B438" s="16" t="s">
        <v>153</v>
      </c>
      <c r="C438" s="16" t="s">
        <v>711</v>
      </c>
      <c r="D438" s="15"/>
      <c r="E438" s="17" t="s">
        <v>712</v>
      </c>
      <c r="F438" s="8">
        <f>F439</f>
        <v>4</v>
      </c>
      <c r="G438" s="8">
        <f t="shared" ref="G438" si="55">G439</f>
        <v>3.6</v>
      </c>
      <c r="H438" s="1"/>
    </row>
    <row r="439" spans="1:8" ht="25.5" outlineLevel="7" x14ac:dyDescent="0.25">
      <c r="A439" s="15" t="s">
        <v>142</v>
      </c>
      <c r="B439" s="16" t="s">
        <v>153</v>
      </c>
      <c r="C439" s="16" t="s">
        <v>711</v>
      </c>
      <c r="D439" s="15" t="s">
        <v>39</v>
      </c>
      <c r="E439" s="17" t="s">
        <v>316</v>
      </c>
      <c r="F439" s="8">
        <v>4</v>
      </c>
      <c r="G439" s="8">
        <v>3.6</v>
      </c>
      <c r="H439" s="1"/>
    </row>
    <row r="440" spans="1:8" outlineLevel="5" x14ac:dyDescent="0.25">
      <c r="A440" s="15" t="s">
        <v>142</v>
      </c>
      <c r="B440" s="16" t="s">
        <v>153</v>
      </c>
      <c r="C440" s="16" t="s">
        <v>158</v>
      </c>
      <c r="D440" s="15"/>
      <c r="E440" s="17" t="s">
        <v>442</v>
      </c>
      <c r="F440" s="8">
        <f>F445+F447+F441+F443+F449</f>
        <v>15835.6</v>
      </c>
      <c r="G440" s="8">
        <f t="shared" ref="G440" si="56">G445+G447+G441+G443+G449</f>
        <v>14948.199999999999</v>
      </c>
      <c r="H440" s="1"/>
    </row>
    <row r="441" spans="1:8" ht="102" outlineLevel="5" x14ac:dyDescent="0.25">
      <c r="A441" s="15" t="s">
        <v>142</v>
      </c>
      <c r="B441" s="16" t="s">
        <v>153</v>
      </c>
      <c r="C441" s="16" t="s">
        <v>547</v>
      </c>
      <c r="D441" s="15"/>
      <c r="E441" s="17" t="s">
        <v>569</v>
      </c>
      <c r="F441" s="8">
        <f>F442</f>
        <v>1953.5</v>
      </c>
      <c r="G441" s="8">
        <f>G442</f>
        <v>1953.5</v>
      </c>
      <c r="H441" s="1"/>
    </row>
    <row r="442" spans="1:8" ht="25.5" outlineLevel="5" x14ac:dyDescent="0.25">
      <c r="A442" s="15" t="s">
        <v>142</v>
      </c>
      <c r="B442" s="16" t="s">
        <v>153</v>
      </c>
      <c r="C442" s="16" t="s">
        <v>547</v>
      </c>
      <c r="D442" s="15">
        <v>600</v>
      </c>
      <c r="E442" s="17" t="s">
        <v>316</v>
      </c>
      <c r="F442" s="8">
        <v>1953.5</v>
      </c>
      <c r="G442" s="8">
        <v>1953.5</v>
      </c>
      <c r="H442" s="1"/>
    </row>
    <row r="443" spans="1:8" ht="69" customHeight="1" outlineLevel="5" x14ac:dyDescent="0.25">
      <c r="A443" s="15" t="s">
        <v>142</v>
      </c>
      <c r="B443" s="16" t="s">
        <v>153</v>
      </c>
      <c r="C443" s="16" t="s">
        <v>713</v>
      </c>
      <c r="D443" s="15"/>
      <c r="E443" s="17" t="s">
        <v>714</v>
      </c>
      <c r="F443" s="8">
        <f>F444</f>
        <v>74.099999999999994</v>
      </c>
      <c r="G443" s="8">
        <f t="shared" ref="G443" si="57">G444</f>
        <v>74.099999999999994</v>
      </c>
      <c r="H443" s="1"/>
    </row>
    <row r="444" spans="1:8" ht="25.5" outlineLevel="5" x14ac:dyDescent="0.25">
      <c r="A444" s="15" t="s">
        <v>142</v>
      </c>
      <c r="B444" s="16" t="s">
        <v>153</v>
      </c>
      <c r="C444" s="16" t="s">
        <v>713</v>
      </c>
      <c r="D444" s="15">
        <v>600</v>
      </c>
      <c r="E444" s="17" t="s">
        <v>316</v>
      </c>
      <c r="F444" s="8">
        <v>74.099999999999994</v>
      </c>
      <c r="G444" s="8">
        <v>74.099999999999994</v>
      </c>
      <c r="H444" s="1"/>
    </row>
    <row r="445" spans="1:8" ht="25.5" outlineLevel="6" x14ac:dyDescent="0.25">
      <c r="A445" s="15" t="s">
        <v>142</v>
      </c>
      <c r="B445" s="16" t="s">
        <v>153</v>
      </c>
      <c r="C445" s="16" t="s">
        <v>159</v>
      </c>
      <c r="D445" s="15"/>
      <c r="E445" s="17" t="s">
        <v>443</v>
      </c>
      <c r="F445" s="8">
        <f>F446</f>
        <v>6241.8</v>
      </c>
      <c r="G445" s="8">
        <f>G446</f>
        <v>6141.4</v>
      </c>
      <c r="H445" s="1"/>
    </row>
    <row r="446" spans="1:8" ht="25.5" outlineLevel="7" x14ac:dyDescent="0.25">
      <c r="A446" s="15" t="s">
        <v>142</v>
      </c>
      <c r="B446" s="16" t="s">
        <v>153</v>
      </c>
      <c r="C446" s="16" t="s">
        <v>159</v>
      </c>
      <c r="D446" s="15" t="s">
        <v>39</v>
      </c>
      <c r="E446" s="17" t="s">
        <v>316</v>
      </c>
      <c r="F446" s="8">
        <v>6241.8</v>
      </c>
      <c r="G446" s="8">
        <v>6141.4</v>
      </c>
      <c r="H446" s="1"/>
    </row>
    <row r="447" spans="1:8" ht="25.5" outlineLevel="6" x14ac:dyDescent="0.25">
      <c r="A447" s="15" t="s">
        <v>142</v>
      </c>
      <c r="B447" s="16" t="s">
        <v>153</v>
      </c>
      <c r="C447" s="16" t="s">
        <v>160</v>
      </c>
      <c r="D447" s="15"/>
      <c r="E447" s="17" t="s">
        <v>444</v>
      </c>
      <c r="F447" s="8">
        <f>F448</f>
        <v>7565.3</v>
      </c>
      <c r="G447" s="8">
        <f>G448</f>
        <v>6778.4</v>
      </c>
      <c r="H447" s="1"/>
    </row>
    <row r="448" spans="1:8" ht="25.5" outlineLevel="7" x14ac:dyDescent="0.25">
      <c r="A448" s="15" t="s">
        <v>142</v>
      </c>
      <c r="B448" s="16" t="s">
        <v>153</v>
      </c>
      <c r="C448" s="16" t="s">
        <v>160</v>
      </c>
      <c r="D448" s="15" t="s">
        <v>39</v>
      </c>
      <c r="E448" s="17" t="s">
        <v>316</v>
      </c>
      <c r="F448" s="8">
        <v>7565.3</v>
      </c>
      <c r="G448" s="8">
        <v>6778.4</v>
      </c>
      <c r="H448" s="1"/>
    </row>
    <row r="449" spans="1:8" ht="52.5" customHeight="1" outlineLevel="7" x14ac:dyDescent="0.25">
      <c r="A449" s="15" t="s">
        <v>142</v>
      </c>
      <c r="B449" s="16" t="s">
        <v>153</v>
      </c>
      <c r="C449" s="16" t="s">
        <v>715</v>
      </c>
      <c r="D449" s="15"/>
      <c r="E449" s="17" t="s">
        <v>716</v>
      </c>
      <c r="F449" s="8">
        <f>F450</f>
        <v>0.9</v>
      </c>
      <c r="G449" s="8">
        <f>G450</f>
        <v>0.8</v>
      </c>
      <c r="H449" s="1"/>
    </row>
    <row r="450" spans="1:8" ht="25.5" outlineLevel="7" x14ac:dyDescent="0.25">
      <c r="A450" s="15" t="s">
        <v>142</v>
      </c>
      <c r="B450" s="16" t="s">
        <v>153</v>
      </c>
      <c r="C450" s="16" t="s">
        <v>715</v>
      </c>
      <c r="D450" s="15" t="s">
        <v>39</v>
      </c>
      <c r="E450" s="17" t="s">
        <v>316</v>
      </c>
      <c r="F450" s="8">
        <v>0.9</v>
      </c>
      <c r="G450" s="8">
        <v>0.8</v>
      </c>
      <c r="H450" s="1"/>
    </row>
    <row r="451" spans="1:8" ht="25.5" outlineLevel="7" x14ac:dyDescent="0.25">
      <c r="A451" s="15" t="s">
        <v>142</v>
      </c>
      <c r="B451" s="16" t="s">
        <v>153</v>
      </c>
      <c r="C451" s="16" t="s">
        <v>598</v>
      </c>
      <c r="D451" s="15"/>
      <c r="E451" s="17" t="s">
        <v>599</v>
      </c>
      <c r="F451" s="8">
        <f t="shared" ref="F451:G452" si="58">F452</f>
        <v>74.900000000000006</v>
      </c>
      <c r="G451" s="8">
        <f t="shared" si="58"/>
        <v>58.8</v>
      </c>
      <c r="H451" s="1"/>
    </row>
    <row r="452" spans="1:8" ht="51" outlineLevel="7" x14ac:dyDescent="0.25">
      <c r="A452" s="15" t="s">
        <v>142</v>
      </c>
      <c r="B452" s="16" t="s">
        <v>153</v>
      </c>
      <c r="C452" s="16" t="s">
        <v>597</v>
      </c>
      <c r="D452" s="15"/>
      <c r="E452" s="17" t="s">
        <v>600</v>
      </c>
      <c r="F452" s="8">
        <f t="shared" si="58"/>
        <v>74.900000000000006</v>
      </c>
      <c r="G452" s="8">
        <f t="shared" si="58"/>
        <v>58.8</v>
      </c>
      <c r="H452" s="1"/>
    </row>
    <row r="453" spans="1:8" ht="25.5" outlineLevel="7" x14ac:dyDescent="0.25">
      <c r="A453" s="15" t="s">
        <v>142</v>
      </c>
      <c r="B453" s="16" t="s">
        <v>153</v>
      </c>
      <c r="C453" s="16" t="s">
        <v>597</v>
      </c>
      <c r="D453" s="15">
        <v>600</v>
      </c>
      <c r="E453" s="17" t="s">
        <v>316</v>
      </c>
      <c r="F453" s="8">
        <v>74.900000000000006</v>
      </c>
      <c r="G453" s="8">
        <v>58.8</v>
      </c>
      <c r="H453" s="1"/>
    </row>
    <row r="454" spans="1:8" ht="66.75" customHeight="1" outlineLevel="7" x14ac:dyDescent="0.25">
      <c r="A454" s="15">
        <v>803</v>
      </c>
      <c r="B454" s="16" t="s">
        <v>153</v>
      </c>
      <c r="C454" s="16" t="s">
        <v>693</v>
      </c>
      <c r="D454" s="15"/>
      <c r="E454" s="17" t="s">
        <v>692</v>
      </c>
      <c r="F454" s="8">
        <f>F455</f>
        <v>1351.6</v>
      </c>
      <c r="G454" s="8">
        <f t="shared" ref="G454" si="59">G455</f>
        <v>1351.6</v>
      </c>
      <c r="H454" s="1"/>
    </row>
    <row r="455" spans="1:8" ht="64.5" customHeight="1" outlineLevel="7" x14ac:dyDescent="0.25">
      <c r="A455" s="15">
        <v>803</v>
      </c>
      <c r="B455" s="16" t="s">
        <v>153</v>
      </c>
      <c r="C455" s="16" t="s">
        <v>694</v>
      </c>
      <c r="D455" s="15"/>
      <c r="E455" s="17" t="s">
        <v>695</v>
      </c>
      <c r="F455" s="8">
        <f>F456</f>
        <v>1351.6</v>
      </c>
      <c r="G455" s="8">
        <f t="shared" ref="G455" si="60">G456</f>
        <v>1351.6</v>
      </c>
      <c r="H455" s="1"/>
    </row>
    <row r="456" spans="1:8" ht="25.5" outlineLevel="7" x14ac:dyDescent="0.25">
      <c r="A456" s="15">
        <v>803</v>
      </c>
      <c r="B456" s="16" t="s">
        <v>153</v>
      </c>
      <c r="C456" s="16" t="s">
        <v>694</v>
      </c>
      <c r="D456" s="15">
        <v>600</v>
      </c>
      <c r="E456" s="17" t="s">
        <v>316</v>
      </c>
      <c r="F456" s="8">
        <v>1351.6</v>
      </c>
      <c r="G456" s="8">
        <v>1351.6</v>
      </c>
      <c r="H456" s="1"/>
    </row>
    <row r="457" spans="1:8" ht="38.25" outlineLevel="3" x14ac:dyDescent="0.25">
      <c r="A457" s="15" t="s">
        <v>142</v>
      </c>
      <c r="B457" s="16" t="s">
        <v>153</v>
      </c>
      <c r="C457" s="16" t="s">
        <v>44</v>
      </c>
      <c r="D457" s="15"/>
      <c r="E457" s="17" t="s">
        <v>637</v>
      </c>
      <c r="F457" s="8">
        <f>F458</f>
        <v>512</v>
      </c>
      <c r="G457" s="8">
        <f t="shared" ref="G457" si="61">G458</f>
        <v>475</v>
      </c>
      <c r="H457" s="1"/>
    </row>
    <row r="458" spans="1:8" ht="25.5" outlineLevel="4" x14ac:dyDescent="0.25">
      <c r="A458" s="15" t="s">
        <v>142</v>
      </c>
      <c r="B458" s="16" t="s">
        <v>153</v>
      </c>
      <c r="C458" s="16" t="s">
        <v>161</v>
      </c>
      <c r="D458" s="15"/>
      <c r="E458" s="17" t="s">
        <v>445</v>
      </c>
      <c r="F458" s="8">
        <f>F459</f>
        <v>512</v>
      </c>
      <c r="G458" s="8">
        <f t="shared" ref="G458:G460" si="62">G459</f>
        <v>475</v>
      </c>
      <c r="H458" s="1"/>
    </row>
    <row r="459" spans="1:8" ht="52.5" customHeight="1" outlineLevel="5" x14ac:dyDescent="0.25">
      <c r="A459" s="15" t="s">
        <v>142</v>
      </c>
      <c r="B459" s="16" t="s">
        <v>153</v>
      </c>
      <c r="C459" s="16" t="s">
        <v>162</v>
      </c>
      <c r="D459" s="15"/>
      <c r="E459" s="17" t="s">
        <v>446</v>
      </c>
      <c r="F459" s="8">
        <f>F460</f>
        <v>512</v>
      </c>
      <c r="G459" s="8">
        <f t="shared" si="62"/>
        <v>475</v>
      </c>
      <c r="H459" s="1"/>
    </row>
    <row r="460" spans="1:8" outlineLevel="6" x14ac:dyDescent="0.25">
      <c r="A460" s="15" t="s">
        <v>142</v>
      </c>
      <c r="B460" s="16" t="s">
        <v>153</v>
      </c>
      <c r="C460" s="16" t="s">
        <v>163</v>
      </c>
      <c r="D460" s="15"/>
      <c r="E460" s="17" t="s">
        <v>447</v>
      </c>
      <c r="F460" s="8">
        <f>F461</f>
        <v>512</v>
      </c>
      <c r="G460" s="8">
        <f t="shared" si="62"/>
        <v>475</v>
      </c>
      <c r="H460" s="1"/>
    </row>
    <row r="461" spans="1:8" ht="25.5" outlineLevel="7" x14ac:dyDescent="0.25">
      <c r="A461" s="15" t="s">
        <v>142</v>
      </c>
      <c r="B461" s="16" t="s">
        <v>153</v>
      </c>
      <c r="C461" s="16" t="s">
        <v>163</v>
      </c>
      <c r="D461" s="15" t="s">
        <v>39</v>
      </c>
      <c r="E461" s="17" t="s">
        <v>316</v>
      </c>
      <c r="F461" s="8">
        <v>512</v>
      </c>
      <c r="G461" s="8">
        <v>475</v>
      </c>
      <c r="H461" s="1"/>
    </row>
    <row r="462" spans="1:8" outlineLevel="2" x14ac:dyDescent="0.25">
      <c r="A462" s="15" t="s">
        <v>142</v>
      </c>
      <c r="B462" s="16" t="s">
        <v>167</v>
      </c>
      <c r="C462" s="16"/>
      <c r="D462" s="15"/>
      <c r="E462" s="17" t="s">
        <v>277</v>
      </c>
      <c r="F462" s="8">
        <f>F463+F481</f>
        <v>29069.000000000004</v>
      </c>
      <c r="G462" s="8">
        <f t="shared" ref="G462" si="63">G463+G481</f>
        <v>28644</v>
      </c>
      <c r="H462" s="1"/>
    </row>
    <row r="463" spans="1:8" ht="38.25" outlineLevel="3" x14ac:dyDescent="0.25">
      <c r="A463" s="15" t="s">
        <v>142</v>
      </c>
      <c r="B463" s="16" t="s">
        <v>167</v>
      </c>
      <c r="C463" s="16" t="s">
        <v>147</v>
      </c>
      <c r="D463" s="15"/>
      <c r="E463" s="17" t="s">
        <v>630</v>
      </c>
      <c r="F463" s="8">
        <f>F464</f>
        <v>29019.000000000004</v>
      </c>
      <c r="G463" s="8">
        <f t="shared" ref="G463" si="64">G464</f>
        <v>28566.7</v>
      </c>
      <c r="H463" s="1"/>
    </row>
    <row r="464" spans="1:8" ht="25.5" outlineLevel="4" x14ac:dyDescent="0.25">
      <c r="A464" s="15" t="s">
        <v>142</v>
      </c>
      <c r="B464" s="16" t="s">
        <v>167</v>
      </c>
      <c r="C464" s="16" t="s">
        <v>168</v>
      </c>
      <c r="D464" s="15"/>
      <c r="E464" s="17" t="s">
        <v>451</v>
      </c>
      <c r="F464" s="8">
        <f>F465+F478</f>
        <v>29019.000000000004</v>
      </c>
      <c r="G464" s="8">
        <f>G465+G478</f>
        <v>28566.7</v>
      </c>
      <c r="H464" s="1"/>
    </row>
    <row r="465" spans="1:8" ht="25.5" outlineLevel="5" x14ac:dyDescent="0.25">
      <c r="A465" s="15" t="s">
        <v>142</v>
      </c>
      <c r="B465" s="16" t="s">
        <v>167</v>
      </c>
      <c r="C465" s="16" t="s">
        <v>169</v>
      </c>
      <c r="D465" s="15"/>
      <c r="E465" s="17" t="s">
        <v>452</v>
      </c>
      <c r="F465" s="8">
        <f>F470+F466+F474+F468+F476+F472</f>
        <v>26987.500000000004</v>
      </c>
      <c r="G465" s="8">
        <f>G470+G466+G474+G468+G476+G472</f>
        <v>26645.3</v>
      </c>
      <c r="H465" s="1"/>
    </row>
    <row r="466" spans="1:8" ht="51" outlineLevel="5" x14ac:dyDescent="0.25">
      <c r="A466" s="15" t="s">
        <v>142</v>
      </c>
      <c r="B466" s="15" t="s">
        <v>167</v>
      </c>
      <c r="C466" s="16" t="s">
        <v>552</v>
      </c>
      <c r="D466" s="16"/>
      <c r="E466" s="17" t="s">
        <v>553</v>
      </c>
      <c r="F466" s="8">
        <f>F467</f>
        <v>7956.4</v>
      </c>
      <c r="G466" s="8">
        <f t="shared" ref="G466" si="65">G467</f>
        <v>7956.4</v>
      </c>
      <c r="H466" s="1"/>
    </row>
    <row r="467" spans="1:8" ht="25.5" outlineLevel="5" x14ac:dyDescent="0.25">
      <c r="A467" s="15" t="s">
        <v>142</v>
      </c>
      <c r="B467" s="15" t="s">
        <v>167</v>
      </c>
      <c r="C467" s="16" t="s">
        <v>552</v>
      </c>
      <c r="D467" s="16" t="s">
        <v>39</v>
      </c>
      <c r="E467" s="17" t="s">
        <v>316</v>
      </c>
      <c r="F467" s="8">
        <v>7956.4</v>
      </c>
      <c r="G467" s="8">
        <v>7956.4</v>
      </c>
      <c r="H467" s="1"/>
    </row>
    <row r="468" spans="1:8" ht="56.25" customHeight="1" outlineLevel="5" x14ac:dyDescent="0.25">
      <c r="A468" s="15" t="s">
        <v>142</v>
      </c>
      <c r="B468" s="15" t="s">
        <v>167</v>
      </c>
      <c r="C468" s="16" t="s">
        <v>717</v>
      </c>
      <c r="D468" s="16"/>
      <c r="E468" s="17" t="s">
        <v>707</v>
      </c>
      <c r="F468" s="8">
        <f>F469</f>
        <v>170.5</v>
      </c>
      <c r="G468" s="8">
        <f t="shared" ref="G468" si="66">G469</f>
        <v>170.5</v>
      </c>
      <c r="H468" s="1"/>
    </row>
    <row r="469" spans="1:8" ht="25.5" outlineLevel="5" x14ac:dyDescent="0.25">
      <c r="A469" s="15" t="s">
        <v>142</v>
      </c>
      <c r="B469" s="15" t="s">
        <v>167</v>
      </c>
      <c r="C469" s="16" t="s">
        <v>717</v>
      </c>
      <c r="D469" s="16" t="s">
        <v>39</v>
      </c>
      <c r="E469" s="17" t="s">
        <v>316</v>
      </c>
      <c r="F469" s="8">
        <v>170.5</v>
      </c>
      <c r="G469" s="8">
        <v>170.5</v>
      </c>
      <c r="H469" s="1"/>
    </row>
    <row r="470" spans="1:8" ht="38.25" outlineLevel="6" x14ac:dyDescent="0.25">
      <c r="A470" s="15" t="s">
        <v>142</v>
      </c>
      <c r="B470" s="16" t="s">
        <v>167</v>
      </c>
      <c r="C470" s="16" t="s">
        <v>170</v>
      </c>
      <c r="D470" s="15"/>
      <c r="E470" s="17" t="s">
        <v>570</v>
      </c>
      <c r="F470" s="8">
        <f>F471</f>
        <v>18259.5</v>
      </c>
      <c r="G470" s="8">
        <f>G471</f>
        <v>17917.3</v>
      </c>
      <c r="H470" s="1"/>
    </row>
    <row r="471" spans="1:8" ht="25.5" outlineLevel="7" x14ac:dyDescent="0.25">
      <c r="A471" s="15" t="s">
        <v>142</v>
      </c>
      <c r="B471" s="16" t="s">
        <v>167</v>
      </c>
      <c r="C471" s="16" t="s">
        <v>170</v>
      </c>
      <c r="D471" s="15" t="s">
        <v>39</v>
      </c>
      <c r="E471" s="17" t="s">
        <v>316</v>
      </c>
      <c r="F471" s="8">
        <v>18259.5</v>
      </c>
      <c r="G471" s="8">
        <v>17917.3</v>
      </c>
      <c r="H471" s="1"/>
    </row>
    <row r="472" spans="1:8" ht="25.5" outlineLevel="7" x14ac:dyDescent="0.25">
      <c r="A472" s="15">
        <v>803</v>
      </c>
      <c r="B472" s="16" t="s">
        <v>167</v>
      </c>
      <c r="C472" s="16" t="s">
        <v>831</v>
      </c>
      <c r="D472" s="15"/>
      <c r="E472" s="17" t="s">
        <v>832</v>
      </c>
      <c r="F472" s="8">
        <v>519</v>
      </c>
      <c r="G472" s="8">
        <v>519</v>
      </c>
      <c r="H472" s="1"/>
    </row>
    <row r="473" spans="1:8" ht="25.5" outlineLevel="7" x14ac:dyDescent="0.25">
      <c r="A473" s="15">
        <v>803</v>
      </c>
      <c r="B473" s="16" t="s">
        <v>167</v>
      </c>
      <c r="C473" s="16" t="s">
        <v>831</v>
      </c>
      <c r="D473" s="15">
        <v>600</v>
      </c>
      <c r="E473" s="17" t="s">
        <v>537</v>
      </c>
      <c r="F473" s="8">
        <v>519</v>
      </c>
      <c r="G473" s="8">
        <v>519</v>
      </c>
      <c r="H473" s="1"/>
    </row>
    <row r="474" spans="1:8" ht="38.25" outlineLevel="7" x14ac:dyDescent="0.25">
      <c r="A474" s="15" t="s">
        <v>142</v>
      </c>
      <c r="B474" s="16" t="s">
        <v>167</v>
      </c>
      <c r="C474" s="16" t="s">
        <v>563</v>
      </c>
      <c r="D474" s="15"/>
      <c r="E474" s="17" t="s">
        <v>562</v>
      </c>
      <c r="F474" s="8">
        <f>F475</f>
        <v>80.400000000000006</v>
      </c>
      <c r="G474" s="8">
        <f>G475</f>
        <v>80.400000000000006</v>
      </c>
      <c r="H474" s="1"/>
    </row>
    <row r="475" spans="1:8" ht="25.5" outlineLevel="7" x14ac:dyDescent="0.25">
      <c r="A475" s="15" t="s">
        <v>142</v>
      </c>
      <c r="B475" s="16" t="s">
        <v>167</v>
      </c>
      <c r="C475" s="16" t="s">
        <v>563</v>
      </c>
      <c r="D475" s="15" t="s">
        <v>39</v>
      </c>
      <c r="E475" s="17" t="s">
        <v>316</v>
      </c>
      <c r="F475" s="8">
        <v>80.400000000000006</v>
      </c>
      <c r="G475" s="8">
        <v>80.400000000000006</v>
      </c>
      <c r="H475" s="1"/>
    </row>
    <row r="476" spans="1:8" ht="54" customHeight="1" outlineLevel="7" x14ac:dyDescent="0.25">
      <c r="A476" s="15" t="s">
        <v>142</v>
      </c>
      <c r="B476" s="16" t="s">
        <v>167</v>
      </c>
      <c r="C476" s="16" t="s">
        <v>718</v>
      </c>
      <c r="D476" s="15"/>
      <c r="E476" s="17" t="s">
        <v>719</v>
      </c>
      <c r="F476" s="8">
        <f>F477</f>
        <v>1.7</v>
      </c>
      <c r="G476" s="8">
        <f t="shared" ref="G476" si="67">G477</f>
        <v>1.7</v>
      </c>
      <c r="H476" s="1"/>
    </row>
    <row r="477" spans="1:8" ht="25.5" outlineLevel="7" x14ac:dyDescent="0.25">
      <c r="A477" s="15" t="s">
        <v>142</v>
      </c>
      <c r="B477" s="16" t="s">
        <v>167</v>
      </c>
      <c r="C477" s="16" t="s">
        <v>718</v>
      </c>
      <c r="D477" s="15" t="s">
        <v>39</v>
      </c>
      <c r="E477" s="17" t="s">
        <v>316</v>
      </c>
      <c r="F477" s="8">
        <v>1.7</v>
      </c>
      <c r="G477" s="8">
        <v>1.7</v>
      </c>
      <c r="H477" s="1"/>
    </row>
    <row r="478" spans="1:8" ht="76.5" outlineLevel="7" x14ac:dyDescent="0.25">
      <c r="A478" s="15" t="s">
        <v>142</v>
      </c>
      <c r="B478" s="16" t="s">
        <v>167</v>
      </c>
      <c r="C478" s="16" t="s">
        <v>620</v>
      </c>
      <c r="D478" s="15"/>
      <c r="E478" s="17" t="s">
        <v>622</v>
      </c>
      <c r="F478" s="8">
        <f>F479</f>
        <v>2031.5</v>
      </c>
      <c r="G478" s="8">
        <f t="shared" ref="G478:G479" si="68">G479</f>
        <v>1921.4</v>
      </c>
      <c r="H478" s="1"/>
    </row>
    <row r="479" spans="1:8" ht="38.25" outlineLevel="7" x14ac:dyDescent="0.25">
      <c r="A479" s="15" t="s">
        <v>142</v>
      </c>
      <c r="B479" s="16" t="s">
        <v>167</v>
      </c>
      <c r="C479" s="16" t="s">
        <v>621</v>
      </c>
      <c r="D479" s="15"/>
      <c r="E479" s="17" t="s">
        <v>727</v>
      </c>
      <c r="F479" s="8">
        <f>F480</f>
        <v>2031.5</v>
      </c>
      <c r="G479" s="8">
        <f t="shared" si="68"/>
        <v>1921.4</v>
      </c>
      <c r="H479" s="1"/>
    </row>
    <row r="480" spans="1:8" ht="25.5" outlineLevel="7" x14ac:dyDescent="0.25">
      <c r="A480" s="15" t="s">
        <v>142</v>
      </c>
      <c r="B480" s="16" t="s">
        <v>167</v>
      </c>
      <c r="C480" s="16" t="s">
        <v>621</v>
      </c>
      <c r="D480" s="15">
        <v>600</v>
      </c>
      <c r="E480" s="17" t="s">
        <v>316</v>
      </c>
      <c r="F480" s="8">
        <v>2031.5</v>
      </c>
      <c r="G480" s="8">
        <v>1921.4</v>
      </c>
      <c r="H480" s="1"/>
    </row>
    <row r="481" spans="1:8" ht="38.25" outlineLevel="7" x14ac:dyDescent="0.25">
      <c r="A481" s="15" t="s">
        <v>142</v>
      </c>
      <c r="B481" s="16" t="s">
        <v>167</v>
      </c>
      <c r="C481" s="16" t="s">
        <v>44</v>
      </c>
      <c r="D481" s="15"/>
      <c r="E481" s="17" t="s">
        <v>637</v>
      </c>
      <c r="F481" s="8">
        <f>F482</f>
        <v>50</v>
      </c>
      <c r="G481" s="8">
        <f t="shared" ref="G481" si="69">G482</f>
        <v>77.3</v>
      </c>
      <c r="H481" s="1"/>
    </row>
    <row r="482" spans="1:8" ht="52.5" customHeight="1" outlineLevel="7" x14ac:dyDescent="0.25">
      <c r="A482" s="15" t="s">
        <v>142</v>
      </c>
      <c r="B482" s="16" t="s">
        <v>167</v>
      </c>
      <c r="C482" s="16" t="s">
        <v>164</v>
      </c>
      <c r="D482" s="15"/>
      <c r="E482" s="17" t="s">
        <v>625</v>
      </c>
      <c r="F482" s="8">
        <f>F483</f>
        <v>50</v>
      </c>
      <c r="G482" s="8">
        <f t="shared" ref="G482" si="70">G483</f>
        <v>77.3</v>
      </c>
      <c r="H482" s="1"/>
    </row>
    <row r="483" spans="1:8" ht="25.5" outlineLevel="7" x14ac:dyDescent="0.25">
      <c r="A483" s="15" t="s">
        <v>142</v>
      </c>
      <c r="B483" s="16" t="s">
        <v>167</v>
      </c>
      <c r="C483" s="16" t="s">
        <v>165</v>
      </c>
      <c r="D483" s="15"/>
      <c r="E483" s="17" t="s">
        <v>449</v>
      </c>
      <c r="F483" s="8">
        <f>F484</f>
        <v>50</v>
      </c>
      <c r="G483" s="8">
        <f t="shared" ref="G483" si="71">G484</f>
        <v>77.3</v>
      </c>
      <c r="H483" s="1"/>
    </row>
    <row r="484" spans="1:8" ht="38.25" outlineLevel="7" x14ac:dyDescent="0.25">
      <c r="A484" s="15" t="s">
        <v>142</v>
      </c>
      <c r="B484" s="16" t="s">
        <v>167</v>
      </c>
      <c r="C484" s="16" t="s">
        <v>166</v>
      </c>
      <c r="D484" s="15"/>
      <c r="E484" s="17" t="s">
        <v>624</v>
      </c>
      <c r="F484" s="8">
        <f>F485</f>
        <v>50</v>
      </c>
      <c r="G484" s="8">
        <f t="shared" ref="G484" si="72">G485</f>
        <v>77.3</v>
      </c>
      <c r="H484" s="1"/>
    </row>
    <row r="485" spans="1:8" ht="25.5" outlineLevel="7" x14ac:dyDescent="0.25">
      <c r="A485" s="15" t="s">
        <v>142</v>
      </c>
      <c r="B485" s="16" t="s">
        <v>167</v>
      </c>
      <c r="C485" s="16" t="s">
        <v>166</v>
      </c>
      <c r="D485" s="15" t="s">
        <v>39</v>
      </c>
      <c r="E485" s="17" t="s">
        <v>316</v>
      </c>
      <c r="F485" s="8">
        <v>50</v>
      </c>
      <c r="G485" s="8">
        <v>77.3</v>
      </c>
      <c r="H485" s="1"/>
    </row>
    <row r="486" spans="1:8" ht="25.5" outlineLevel="2" x14ac:dyDescent="0.25">
      <c r="A486" s="15" t="s">
        <v>142</v>
      </c>
      <c r="B486" s="16" t="s">
        <v>171</v>
      </c>
      <c r="C486" s="16"/>
      <c r="D486" s="15"/>
      <c r="E486" s="17" t="s">
        <v>278</v>
      </c>
      <c r="F486" s="8">
        <f>F487</f>
        <v>100</v>
      </c>
      <c r="G486" s="8">
        <f t="shared" ref="G486:G490" si="73">G487</f>
        <v>5</v>
      </c>
      <c r="H486" s="1"/>
    </row>
    <row r="487" spans="1:8" ht="38.25" outlineLevel="3" x14ac:dyDescent="0.25">
      <c r="A487" s="15" t="s">
        <v>142</v>
      </c>
      <c r="B487" s="16" t="s">
        <v>171</v>
      </c>
      <c r="C487" s="16" t="s">
        <v>147</v>
      </c>
      <c r="D487" s="15"/>
      <c r="E487" s="17" t="s">
        <v>630</v>
      </c>
      <c r="F487" s="8">
        <f>F488+F492</f>
        <v>100</v>
      </c>
      <c r="G487" s="8">
        <f>G488+G492</f>
        <v>5</v>
      </c>
      <c r="H487" s="1"/>
    </row>
    <row r="488" spans="1:8" ht="25.5" outlineLevel="4" x14ac:dyDescent="0.25">
      <c r="A488" s="15" t="s">
        <v>142</v>
      </c>
      <c r="B488" s="16" t="s">
        <v>171</v>
      </c>
      <c r="C488" s="16" t="s">
        <v>148</v>
      </c>
      <c r="D488" s="15"/>
      <c r="E488" s="17" t="s">
        <v>430</v>
      </c>
      <c r="F488" s="8">
        <f>F489</f>
        <v>50</v>
      </c>
      <c r="G488" s="8">
        <f t="shared" si="73"/>
        <v>0</v>
      </c>
      <c r="H488" s="1"/>
    </row>
    <row r="489" spans="1:8" ht="25.5" outlineLevel="5" x14ac:dyDescent="0.25">
      <c r="A489" s="15" t="s">
        <v>142</v>
      </c>
      <c r="B489" s="16" t="s">
        <v>171</v>
      </c>
      <c r="C489" s="16" t="s">
        <v>172</v>
      </c>
      <c r="D489" s="15"/>
      <c r="E489" s="17" t="s">
        <v>454</v>
      </c>
      <c r="F489" s="8">
        <f>F490</f>
        <v>50</v>
      </c>
      <c r="G489" s="8">
        <f t="shared" si="73"/>
        <v>0</v>
      </c>
      <c r="H489" s="1"/>
    </row>
    <row r="490" spans="1:8" outlineLevel="6" x14ac:dyDescent="0.25">
      <c r="A490" s="15" t="s">
        <v>142</v>
      </c>
      <c r="B490" s="16" t="s">
        <v>171</v>
      </c>
      <c r="C490" s="16" t="s">
        <v>173</v>
      </c>
      <c r="D490" s="15"/>
      <c r="E490" s="17" t="s">
        <v>455</v>
      </c>
      <c r="F490" s="8">
        <f>F491</f>
        <v>50</v>
      </c>
      <c r="G490" s="8">
        <f t="shared" si="73"/>
        <v>0</v>
      </c>
      <c r="H490" s="1"/>
    </row>
    <row r="491" spans="1:8" ht="25.5" outlineLevel="7" x14ac:dyDescent="0.25">
      <c r="A491" s="15" t="s">
        <v>142</v>
      </c>
      <c r="B491" s="16" t="s">
        <v>171</v>
      </c>
      <c r="C491" s="16" t="s">
        <v>173</v>
      </c>
      <c r="D491" s="15" t="s">
        <v>39</v>
      </c>
      <c r="E491" s="17" t="s">
        <v>316</v>
      </c>
      <c r="F491" s="8">
        <v>50</v>
      </c>
      <c r="G491" s="8">
        <v>0</v>
      </c>
      <c r="H491" s="1"/>
    </row>
    <row r="492" spans="1:8" ht="25.5" outlineLevel="4" x14ac:dyDescent="0.25">
      <c r="A492" s="15" t="s">
        <v>142</v>
      </c>
      <c r="B492" s="16" t="s">
        <v>171</v>
      </c>
      <c r="C492" s="16" t="s">
        <v>154</v>
      </c>
      <c r="D492" s="15"/>
      <c r="E492" s="17" t="s">
        <v>436</v>
      </c>
      <c r="F492" s="8">
        <f>F493</f>
        <v>50</v>
      </c>
      <c r="G492" s="8">
        <f t="shared" ref="G492:G494" si="74">G493</f>
        <v>5</v>
      </c>
      <c r="H492" s="1"/>
    </row>
    <row r="493" spans="1:8" ht="38.25" outlineLevel="5" x14ac:dyDescent="0.25">
      <c r="A493" s="15" t="s">
        <v>142</v>
      </c>
      <c r="B493" s="16" t="s">
        <v>171</v>
      </c>
      <c r="C493" s="16" t="s">
        <v>155</v>
      </c>
      <c r="D493" s="15"/>
      <c r="E493" s="17" t="s">
        <v>437</v>
      </c>
      <c r="F493" s="8">
        <f>F494</f>
        <v>50</v>
      </c>
      <c r="G493" s="8">
        <f t="shared" si="74"/>
        <v>5</v>
      </c>
      <c r="H493" s="1"/>
    </row>
    <row r="494" spans="1:8" outlineLevel="6" x14ac:dyDescent="0.25">
      <c r="A494" s="15" t="s">
        <v>142</v>
      </c>
      <c r="B494" s="16" t="s">
        <v>171</v>
      </c>
      <c r="C494" s="16" t="s">
        <v>174</v>
      </c>
      <c r="D494" s="15"/>
      <c r="E494" s="17" t="s">
        <v>456</v>
      </c>
      <c r="F494" s="8">
        <f>F495</f>
        <v>50</v>
      </c>
      <c r="G494" s="8">
        <f t="shared" si="74"/>
        <v>5</v>
      </c>
      <c r="H494" s="1"/>
    </row>
    <row r="495" spans="1:8" ht="25.5" outlineLevel="7" x14ac:dyDescent="0.25">
      <c r="A495" s="15" t="s">
        <v>142</v>
      </c>
      <c r="B495" s="16" t="s">
        <v>171</v>
      </c>
      <c r="C495" s="16" t="s">
        <v>174</v>
      </c>
      <c r="D495" s="15" t="s">
        <v>39</v>
      </c>
      <c r="E495" s="17" t="s">
        <v>316</v>
      </c>
      <c r="F495" s="8">
        <v>50</v>
      </c>
      <c r="G495" s="8">
        <v>5</v>
      </c>
      <c r="H495" s="1"/>
    </row>
    <row r="496" spans="1:8" outlineLevel="2" x14ac:dyDescent="0.25">
      <c r="A496" s="15" t="s">
        <v>142</v>
      </c>
      <c r="B496" s="16" t="s">
        <v>179</v>
      </c>
      <c r="C496" s="16"/>
      <c r="D496" s="15"/>
      <c r="E496" s="17" t="s">
        <v>280</v>
      </c>
      <c r="F496" s="8">
        <f>F497+F519</f>
        <v>28285.7</v>
      </c>
      <c r="G496" s="8">
        <f>G497+G519</f>
        <v>27755.9</v>
      </c>
      <c r="H496" s="1"/>
    </row>
    <row r="497" spans="1:8" ht="38.25" outlineLevel="3" x14ac:dyDescent="0.25">
      <c r="A497" s="15" t="s">
        <v>142</v>
      </c>
      <c r="B497" s="16" t="s">
        <v>179</v>
      </c>
      <c r="C497" s="16" t="s">
        <v>147</v>
      </c>
      <c r="D497" s="15"/>
      <c r="E497" s="17" t="s">
        <v>630</v>
      </c>
      <c r="F497" s="8">
        <f>F511+F498</f>
        <v>28265.7</v>
      </c>
      <c r="G497" s="8">
        <f>G511+G498</f>
        <v>27755.9</v>
      </c>
      <c r="H497" s="1"/>
    </row>
    <row r="498" spans="1:8" ht="25.5" outlineLevel="4" x14ac:dyDescent="0.25">
      <c r="A498" s="15" t="s">
        <v>142</v>
      </c>
      <c r="B498" s="16" t="s">
        <v>179</v>
      </c>
      <c r="C498" s="16" t="s">
        <v>176</v>
      </c>
      <c r="D498" s="15"/>
      <c r="E498" s="17" t="s">
        <v>457</v>
      </c>
      <c r="F498" s="8">
        <f>F499+F506</f>
        <v>22523.7</v>
      </c>
      <c r="G498" s="8">
        <f>G499+G506</f>
        <v>21957.4</v>
      </c>
      <c r="H498" s="1"/>
    </row>
    <row r="499" spans="1:8" ht="25.5" outlineLevel="5" x14ac:dyDescent="0.25">
      <c r="A499" s="15" t="s">
        <v>142</v>
      </c>
      <c r="B499" s="16" t="s">
        <v>179</v>
      </c>
      <c r="C499" s="16" t="s">
        <v>177</v>
      </c>
      <c r="D499" s="15"/>
      <c r="E499" s="17" t="s">
        <v>458</v>
      </c>
      <c r="F499" s="8">
        <f>F500+F502+F504</f>
        <v>20692.7</v>
      </c>
      <c r="G499" s="8">
        <f>G500+G502+G504</f>
        <v>20134</v>
      </c>
      <c r="H499" s="1"/>
    </row>
    <row r="500" spans="1:8" ht="50.25" customHeight="1" outlineLevel="5" x14ac:dyDescent="0.25">
      <c r="A500" s="15">
        <v>803</v>
      </c>
      <c r="B500" s="16" t="s">
        <v>179</v>
      </c>
      <c r="C500" s="16" t="s">
        <v>833</v>
      </c>
      <c r="D500" s="15"/>
      <c r="E500" s="17" t="s">
        <v>834</v>
      </c>
      <c r="F500" s="8">
        <v>10956.4</v>
      </c>
      <c r="G500" s="8">
        <v>10574.5</v>
      </c>
      <c r="H500" s="1"/>
    </row>
    <row r="501" spans="1:8" ht="25.5" outlineLevel="5" x14ac:dyDescent="0.25">
      <c r="A501" s="15">
        <v>803</v>
      </c>
      <c r="B501" s="16" t="s">
        <v>179</v>
      </c>
      <c r="C501" s="16" t="s">
        <v>833</v>
      </c>
      <c r="D501" s="15">
        <v>200</v>
      </c>
      <c r="E501" s="17" t="s">
        <v>290</v>
      </c>
      <c r="F501" s="8">
        <v>10956.4</v>
      </c>
      <c r="G501" s="8">
        <v>10574.5</v>
      </c>
      <c r="H501" s="1"/>
    </row>
    <row r="502" spans="1:8" ht="38.25" outlineLevel="6" x14ac:dyDescent="0.25">
      <c r="A502" s="15" t="s">
        <v>142</v>
      </c>
      <c r="B502" s="16" t="s">
        <v>179</v>
      </c>
      <c r="C502" s="16" t="s">
        <v>178</v>
      </c>
      <c r="D502" s="15"/>
      <c r="E502" s="17" t="s">
        <v>459</v>
      </c>
      <c r="F502" s="8">
        <f t="shared" ref="F502:G502" si="75">F503</f>
        <v>6265.3</v>
      </c>
      <c r="G502" s="8">
        <f t="shared" si="75"/>
        <v>6167.5</v>
      </c>
      <c r="H502" s="1"/>
    </row>
    <row r="503" spans="1:8" ht="25.5" outlineLevel="7" x14ac:dyDescent="0.25">
      <c r="A503" s="15" t="s">
        <v>142</v>
      </c>
      <c r="B503" s="16" t="s">
        <v>179</v>
      </c>
      <c r="C503" s="16" t="s">
        <v>178</v>
      </c>
      <c r="D503" s="15" t="s">
        <v>39</v>
      </c>
      <c r="E503" s="17" t="s">
        <v>316</v>
      </c>
      <c r="F503" s="8">
        <v>6265.3</v>
      </c>
      <c r="G503" s="8">
        <v>6167.5</v>
      </c>
      <c r="H503" s="1"/>
    </row>
    <row r="504" spans="1:8" ht="25.5" outlineLevel="7" x14ac:dyDescent="0.25">
      <c r="A504" s="15">
        <v>803</v>
      </c>
      <c r="B504" s="16" t="s">
        <v>179</v>
      </c>
      <c r="C504" s="16" t="s">
        <v>835</v>
      </c>
      <c r="D504" s="15"/>
      <c r="E504" s="17" t="s">
        <v>526</v>
      </c>
      <c r="F504" s="8">
        <v>3471</v>
      </c>
      <c r="G504" s="8">
        <v>3392</v>
      </c>
      <c r="H504" s="1"/>
    </row>
    <row r="505" spans="1:8" ht="25.5" outlineLevel="7" x14ac:dyDescent="0.25">
      <c r="A505" s="15">
        <v>803</v>
      </c>
      <c r="B505" s="16" t="s">
        <v>179</v>
      </c>
      <c r="C505" s="16" t="s">
        <v>835</v>
      </c>
      <c r="D505" s="15">
        <v>200</v>
      </c>
      <c r="E505" s="17" t="s">
        <v>290</v>
      </c>
      <c r="F505" s="8">
        <v>3471</v>
      </c>
      <c r="G505" s="8">
        <v>3392</v>
      </c>
      <c r="H505" s="1"/>
    </row>
    <row r="506" spans="1:8" outlineLevel="7" x14ac:dyDescent="0.25">
      <c r="A506" s="15" t="s">
        <v>142</v>
      </c>
      <c r="B506" s="16" t="s">
        <v>179</v>
      </c>
      <c r="C506" s="16" t="s">
        <v>549</v>
      </c>
      <c r="D506" s="16"/>
      <c r="E506" s="17" t="s">
        <v>550</v>
      </c>
      <c r="F506" s="8">
        <f>F509+F507</f>
        <v>1831</v>
      </c>
      <c r="G506" s="8">
        <f>G509+G507</f>
        <v>1823.4</v>
      </c>
      <c r="H506" s="1"/>
    </row>
    <row r="507" spans="1:8" ht="25.5" outlineLevel="7" x14ac:dyDescent="0.25">
      <c r="A507" s="15" t="s">
        <v>142</v>
      </c>
      <c r="B507" s="16" t="s">
        <v>179</v>
      </c>
      <c r="C507" s="16" t="s">
        <v>565</v>
      </c>
      <c r="D507" s="16"/>
      <c r="E507" s="17" t="s">
        <v>566</v>
      </c>
      <c r="F507" s="8">
        <f>F508</f>
        <v>447.4</v>
      </c>
      <c r="G507" s="8">
        <f>G508</f>
        <v>447.4</v>
      </c>
      <c r="H507" s="1"/>
    </row>
    <row r="508" spans="1:8" ht="25.5" outlineLevel="7" x14ac:dyDescent="0.25">
      <c r="A508" s="15" t="s">
        <v>142</v>
      </c>
      <c r="B508" s="16" t="s">
        <v>179</v>
      </c>
      <c r="C508" s="16" t="s">
        <v>565</v>
      </c>
      <c r="D508" s="16" t="s">
        <v>39</v>
      </c>
      <c r="E508" s="17" t="s">
        <v>316</v>
      </c>
      <c r="F508" s="8">
        <v>447.4</v>
      </c>
      <c r="G508" s="8">
        <v>447.4</v>
      </c>
      <c r="H508" s="1"/>
    </row>
    <row r="509" spans="1:8" ht="38.25" outlineLevel="7" x14ac:dyDescent="0.25">
      <c r="A509" s="15" t="s">
        <v>142</v>
      </c>
      <c r="B509" s="16" t="s">
        <v>179</v>
      </c>
      <c r="C509" s="16" t="s">
        <v>548</v>
      </c>
      <c r="D509" s="16"/>
      <c r="E509" s="17" t="s">
        <v>551</v>
      </c>
      <c r="F509" s="8">
        <f>F510</f>
        <v>1383.6</v>
      </c>
      <c r="G509" s="8">
        <f>G510</f>
        <v>1376</v>
      </c>
      <c r="H509" s="1"/>
    </row>
    <row r="510" spans="1:8" ht="26.25" customHeight="1" outlineLevel="7" x14ac:dyDescent="0.25">
      <c r="A510" s="15" t="s">
        <v>142</v>
      </c>
      <c r="B510" s="16" t="s">
        <v>179</v>
      </c>
      <c r="C510" s="16" t="s">
        <v>548</v>
      </c>
      <c r="D510" s="16" t="s">
        <v>39</v>
      </c>
      <c r="E510" s="17" t="s">
        <v>316</v>
      </c>
      <c r="F510" s="8">
        <v>1383.6</v>
      </c>
      <c r="G510" s="8">
        <v>1376</v>
      </c>
      <c r="H510" s="1"/>
    </row>
    <row r="511" spans="1:8" ht="38.25" outlineLevel="4" x14ac:dyDescent="0.25">
      <c r="A511" s="15" t="s">
        <v>142</v>
      </c>
      <c r="B511" s="16" t="s">
        <v>179</v>
      </c>
      <c r="C511" s="16" t="s">
        <v>180</v>
      </c>
      <c r="D511" s="15"/>
      <c r="E511" s="17" t="s">
        <v>460</v>
      </c>
      <c r="F511" s="8">
        <f>F512</f>
        <v>5742</v>
      </c>
      <c r="G511" s="8">
        <f t="shared" ref="G511" si="76">G512</f>
        <v>5798.5</v>
      </c>
      <c r="H511" s="1"/>
    </row>
    <row r="512" spans="1:8" ht="25.5" outlineLevel="5" x14ac:dyDescent="0.25">
      <c r="A512" s="15" t="s">
        <v>142</v>
      </c>
      <c r="B512" s="16" t="s">
        <v>179</v>
      </c>
      <c r="C512" s="16" t="s">
        <v>181</v>
      </c>
      <c r="D512" s="15"/>
      <c r="E512" s="17" t="s">
        <v>461</v>
      </c>
      <c r="F512" s="8">
        <f>F513</f>
        <v>5742</v>
      </c>
      <c r="G512" s="8">
        <f>G513+G517</f>
        <v>5798.5</v>
      </c>
      <c r="H512" s="1"/>
    </row>
    <row r="513" spans="1:8" ht="42.75" customHeight="1" outlineLevel="6" x14ac:dyDescent="0.25">
      <c r="A513" s="15" t="s">
        <v>142</v>
      </c>
      <c r="B513" s="16" t="s">
        <v>179</v>
      </c>
      <c r="C513" s="16" t="s">
        <v>183</v>
      </c>
      <c r="D513" s="15"/>
      <c r="E513" s="17" t="s">
        <v>463</v>
      </c>
      <c r="F513" s="8">
        <f>F514+F515+F516</f>
        <v>5742</v>
      </c>
      <c r="G513" s="8">
        <f>G514+G515+G516</f>
        <v>5693.8</v>
      </c>
      <c r="H513" s="1"/>
    </row>
    <row r="514" spans="1:8" ht="54.75" customHeight="1" outlineLevel="7" x14ac:dyDescent="0.25">
      <c r="A514" s="15" t="s">
        <v>142</v>
      </c>
      <c r="B514" s="16" t="s">
        <v>179</v>
      </c>
      <c r="C514" s="16" t="s">
        <v>183</v>
      </c>
      <c r="D514" s="15" t="s">
        <v>6</v>
      </c>
      <c r="E514" s="17" t="s">
        <v>289</v>
      </c>
      <c r="F514" s="8">
        <v>5669</v>
      </c>
      <c r="G514" s="8">
        <v>5620.8</v>
      </c>
      <c r="H514" s="1"/>
    </row>
    <row r="515" spans="1:8" ht="25.5" outlineLevel="7" x14ac:dyDescent="0.25">
      <c r="A515" s="15" t="s">
        <v>142</v>
      </c>
      <c r="B515" s="16" t="s">
        <v>179</v>
      </c>
      <c r="C515" s="16" t="s">
        <v>183</v>
      </c>
      <c r="D515" s="15" t="s">
        <v>7</v>
      </c>
      <c r="E515" s="17" t="s">
        <v>290</v>
      </c>
      <c r="F515" s="8">
        <v>72.900000000000006</v>
      </c>
      <c r="G515" s="8">
        <v>72.900000000000006</v>
      </c>
      <c r="H515" s="1"/>
    </row>
    <row r="516" spans="1:8" outlineLevel="7" x14ac:dyDescent="0.25">
      <c r="A516" s="15">
        <v>803</v>
      </c>
      <c r="B516" s="16" t="s">
        <v>179</v>
      </c>
      <c r="C516" s="16" t="s">
        <v>183</v>
      </c>
      <c r="D516" s="15">
        <v>800</v>
      </c>
      <c r="E516" s="17" t="s">
        <v>748</v>
      </c>
      <c r="F516" s="8">
        <v>0.1</v>
      </c>
      <c r="G516" s="8">
        <v>0.1</v>
      </c>
      <c r="H516" s="1"/>
    </row>
    <row r="517" spans="1:8" s="142" customFormat="1" ht="51" outlineLevel="7" x14ac:dyDescent="0.25">
      <c r="A517" s="72">
        <v>803</v>
      </c>
      <c r="B517" s="73" t="s">
        <v>179</v>
      </c>
      <c r="C517" s="73" t="s">
        <v>733</v>
      </c>
      <c r="D517" s="72"/>
      <c r="E517" s="74" t="s">
        <v>836</v>
      </c>
      <c r="F517" s="75">
        <f>F518</f>
        <v>0</v>
      </c>
      <c r="G517" s="75">
        <f>G518</f>
        <v>104.7</v>
      </c>
    </row>
    <row r="518" spans="1:8" s="142" customFormat="1" ht="63.75" outlineLevel="7" x14ac:dyDescent="0.25">
      <c r="A518" s="72">
        <v>803</v>
      </c>
      <c r="B518" s="73" t="s">
        <v>179</v>
      </c>
      <c r="C518" s="73" t="s">
        <v>733</v>
      </c>
      <c r="D518" s="72">
        <v>100</v>
      </c>
      <c r="E518" s="74" t="s">
        <v>743</v>
      </c>
      <c r="F518" s="75">
        <v>0</v>
      </c>
      <c r="G518" s="75">
        <v>104.7</v>
      </c>
    </row>
    <row r="519" spans="1:8" ht="38.25" outlineLevel="3" x14ac:dyDescent="0.25">
      <c r="A519" s="15" t="s">
        <v>142</v>
      </c>
      <c r="B519" s="16" t="s">
        <v>179</v>
      </c>
      <c r="C519" s="16" t="s">
        <v>135</v>
      </c>
      <c r="D519" s="15"/>
      <c r="E519" s="17" t="s">
        <v>633</v>
      </c>
      <c r="F519" s="8">
        <f t="shared" ref="F519:G522" si="77">F520</f>
        <v>20</v>
      </c>
      <c r="G519" s="8">
        <f t="shared" si="77"/>
        <v>0</v>
      </c>
      <c r="H519" s="1"/>
    </row>
    <row r="520" spans="1:8" ht="25.5" outlineLevel="4" x14ac:dyDescent="0.25">
      <c r="A520" s="15" t="s">
        <v>142</v>
      </c>
      <c r="B520" s="16" t="s">
        <v>179</v>
      </c>
      <c r="C520" s="16" t="s">
        <v>144</v>
      </c>
      <c r="D520" s="15"/>
      <c r="E520" s="17" t="s">
        <v>427</v>
      </c>
      <c r="F520" s="8">
        <f t="shared" si="77"/>
        <v>20</v>
      </c>
      <c r="G520" s="8">
        <f t="shared" si="77"/>
        <v>0</v>
      </c>
      <c r="H520" s="1"/>
    </row>
    <row r="521" spans="1:8" ht="38.25" outlineLevel="5" x14ac:dyDescent="0.25">
      <c r="A521" s="15" t="s">
        <v>142</v>
      </c>
      <c r="B521" s="16" t="s">
        <v>179</v>
      </c>
      <c r="C521" s="16" t="s">
        <v>191</v>
      </c>
      <c r="D521" s="15"/>
      <c r="E521" s="17" t="s">
        <v>618</v>
      </c>
      <c r="F521" s="8">
        <f t="shared" si="77"/>
        <v>20</v>
      </c>
      <c r="G521" s="8">
        <f t="shared" si="77"/>
        <v>0</v>
      </c>
      <c r="H521" s="1"/>
    </row>
    <row r="522" spans="1:8" ht="25.5" outlineLevel="6" x14ac:dyDescent="0.25">
      <c r="A522" s="15" t="s">
        <v>142</v>
      </c>
      <c r="B522" s="16" t="s">
        <v>179</v>
      </c>
      <c r="C522" s="16" t="s">
        <v>192</v>
      </c>
      <c r="D522" s="15"/>
      <c r="E522" s="17" t="s">
        <v>619</v>
      </c>
      <c r="F522" s="8">
        <f t="shared" si="77"/>
        <v>20</v>
      </c>
      <c r="G522" s="8">
        <f t="shared" si="77"/>
        <v>0</v>
      </c>
      <c r="H522" s="1"/>
    </row>
    <row r="523" spans="1:8" ht="25.5" outlineLevel="7" x14ac:dyDescent="0.25">
      <c r="A523" s="15" t="s">
        <v>142</v>
      </c>
      <c r="B523" s="16" t="s">
        <v>179</v>
      </c>
      <c r="C523" s="16" t="s">
        <v>192</v>
      </c>
      <c r="D523" s="15" t="s">
        <v>39</v>
      </c>
      <c r="E523" s="17" t="s">
        <v>316</v>
      </c>
      <c r="F523" s="8">
        <v>20</v>
      </c>
      <c r="G523" s="8">
        <v>0</v>
      </c>
      <c r="H523" s="1"/>
    </row>
    <row r="524" spans="1:8" outlineLevel="1" x14ac:dyDescent="0.25">
      <c r="A524" s="15" t="s">
        <v>142</v>
      </c>
      <c r="B524" s="16" t="s">
        <v>122</v>
      </c>
      <c r="C524" s="16"/>
      <c r="D524" s="15"/>
      <c r="E524" s="17" t="s">
        <v>240</v>
      </c>
      <c r="F524" s="8">
        <f>F525+F535</f>
        <v>7532.5</v>
      </c>
      <c r="G524" s="8">
        <f>G525+G535</f>
        <v>6004.0999999999995</v>
      </c>
      <c r="H524" s="1"/>
    </row>
    <row r="525" spans="1:8" outlineLevel="2" x14ac:dyDescent="0.25">
      <c r="A525" s="15" t="s">
        <v>142</v>
      </c>
      <c r="B525" s="16" t="s">
        <v>126</v>
      </c>
      <c r="C525" s="16"/>
      <c r="D525" s="15"/>
      <c r="E525" s="17" t="s">
        <v>268</v>
      </c>
      <c r="F525" s="8">
        <f>F526</f>
        <v>1368</v>
      </c>
      <c r="G525" s="8">
        <f>G526</f>
        <v>1263.7</v>
      </c>
      <c r="H525" s="1"/>
    </row>
    <row r="526" spans="1:8" ht="38.25" outlineLevel="3" x14ac:dyDescent="0.25">
      <c r="A526" s="15" t="s">
        <v>142</v>
      </c>
      <c r="B526" s="16" t="s">
        <v>126</v>
      </c>
      <c r="C526" s="16" t="s">
        <v>147</v>
      </c>
      <c r="D526" s="15"/>
      <c r="E526" s="17" t="s">
        <v>630</v>
      </c>
      <c r="F526" s="8">
        <f>F527+F532</f>
        <v>1368</v>
      </c>
      <c r="G526" s="8">
        <f>G527+G532</f>
        <v>1263.7</v>
      </c>
      <c r="H526" s="1"/>
    </row>
    <row r="527" spans="1:8" ht="25.5" outlineLevel="4" x14ac:dyDescent="0.25">
      <c r="A527" s="15" t="s">
        <v>142</v>
      </c>
      <c r="B527" s="16" t="s">
        <v>126</v>
      </c>
      <c r="C527" s="16" t="s">
        <v>148</v>
      </c>
      <c r="D527" s="15"/>
      <c r="E527" s="17" t="s">
        <v>430</v>
      </c>
      <c r="F527" s="8">
        <f>F528</f>
        <v>306</v>
      </c>
      <c r="G527" s="8">
        <f t="shared" ref="G527:G529" si="78">G528</f>
        <v>273.5</v>
      </c>
      <c r="H527" s="1"/>
    </row>
    <row r="528" spans="1:8" ht="25.5" outlineLevel="5" x14ac:dyDescent="0.25">
      <c r="A528" s="15" t="s">
        <v>142</v>
      </c>
      <c r="B528" s="16" t="s">
        <v>126</v>
      </c>
      <c r="C528" s="16" t="s">
        <v>172</v>
      </c>
      <c r="D528" s="15"/>
      <c r="E528" s="17" t="s">
        <v>454</v>
      </c>
      <c r="F528" s="8">
        <f>F529</f>
        <v>306</v>
      </c>
      <c r="G528" s="8">
        <f t="shared" si="78"/>
        <v>273.5</v>
      </c>
      <c r="H528" s="1"/>
    </row>
    <row r="529" spans="1:8" ht="63.75" outlineLevel="6" x14ac:dyDescent="0.25">
      <c r="A529" s="15" t="s">
        <v>142</v>
      </c>
      <c r="B529" s="16" t="s">
        <v>126</v>
      </c>
      <c r="C529" s="16" t="s">
        <v>184</v>
      </c>
      <c r="D529" s="15"/>
      <c r="E529" s="17" t="s">
        <v>464</v>
      </c>
      <c r="F529" s="8">
        <f>F530</f>
        <v>306</v>
      </c>
      <c r="G529" s="8">
        <f t="shared" si="78"/>
        <v>273.5</v>
      </c>
      <c r="H529" s="1"/>
    </row>
    <row r="530" spans="1:8" outlineLevel="7" x14ac:dyDescent="0.25">
      <c r="A530" s="15" t="s">
        <v>142</v>
      </c>
      <c r="B530" s="16" t="s">
        <v>126</v>
      </c>
      <c r="C530" s="16" t="s">
        <v>184</v>
      </c>
      <c r="D530" s="15" t="s">
        <v>21</v>
      </c>
      <c r="E530" s="17" t="s">
        <v>301</v>
      </c>
      <c r="F530" s="8">
        <v>306</v>
      </c>
      <c r="G530" s="8">
        <v>273.5</v>
      </c>
      <c r="H530" s="1"/>
    </row>
    <row r="531" spans="1:8" ht="25.5" outlineLevel="4" x14ac:dyDescent="0.25">
      <c r="A531" s="15" t="s">
        <v>142</v>
      </c>
      <c r="B531" s="16" t="s">
        <v>126</v>
      </c>
      <c r="C531" s="16" t="s">
        <v>154</v>
      </c>
      <c r="D531" s="15"/>
      <c r="E531" s="17" t="s">
        <v>436</v>
      </c>
      <c r="F531" s="8">
        <f>F532</f>
        <v>1062</v>
      </c>
      <c r="G531" s="8">
        <f t="shared" ref="G531:G533" si="79">G532</f>
        <v>990.2</v>
      </c>
      <c r="H531" s="1"/>
    </row>
    <row r="532" spans="1:8" ht="38.25" outlineLevel="5" x14ac:dyDescent="0.25">
      <c r="A532" s="15" t="s">
        <v>142</v>
      </c>
      <c r="B532" s="16" t="s">
        <v>126</v>
      </c>
      <c r="C532" s="16" t="s">
        <v>155</v>
      </c>
      <c r="D532" s="15"/>
      <c r="E532" s="17" t="s">
        <v>437</v>
      </c>
      <c r="F532" s="8">
        <f>F533</f>
        <v>1062</v>
      </c>
      <c r="G532" s="8">
        <f t="shared" si="79"/>
        <v>990.2</v>
      </c>
      <c r="H532" s="1"/>
    </row>
    <row r="533" spans="1:8" ht="63.75" outlineLevel="6" x14ac:dyDescent="0.25">
      <c r="A533" s="15" t="s">
        <v>142</v>
      </c>
      <c r="B533" s="16" t="s">
        <v>126</v>
      </c>
      <c r="C533" s="16" t="s">
        <v>185</v>
      </c>
      <c r="D533" s="15"/>
      <c r="E533" s="17" t="s">
        <v>464</v>
      </c>
      <c r="F533" s="8">
        <f>F534</f>
        <v>1062</v>
      </c>
      <c r="G533" s="8">
        <f t="shared" si="79"/>
        <v>990.2</v>
      </c>
      <c r="H533" s="1"/>
    </row>
    <row r="534" spans="1:8" outlineLevel="7" x14ac:dyDescent="0.25">
      <c r="A534" s="15" t="s">
        <v>142</v>
      </c>
      <c r="B534" s="16" t="s">
        <v>126</v>
      </c>
      <c r="C534" s="16" t="s">
        <v>185</v>
      </c>
      <c r="D534" s="15" t="s">
        <v>21</v>
      </c>
      <c r="E534" s="17" t="s">
        <v>301</v>
      </c>
      <c r="F534" s="8">
        <v>1062</v>
      </c>
      <c r="G534" s="8">
        <v>990.2</v>
      </c>
      <c r="H534" s="1"/>
    </row>
    <row r="535" spans="1:8" ht="23.25" customHeight="1" outlineLevel="2" x14ac:dyDescent="0.25">
      <c r="A535" s="15" t="s">
        <v>142</v>
      </c>
      <c r="B535" s="16" t="s">
        <v>134</v>
      </c>
      <c r="C535" s="16"/>
      <c r="D535" s="15"/>
      <c r="E535" s="17" t="s">
        <v>271</v>
      </c>
      <c r="F535" s="8">
        <f>F536</f>
        <v>6164.5</v>
      </c>
      <c r="G535" s="8">
        <f t="shared" ref="G535:G538" si="80">G536</f>
        <v>4740.3999999999996</v>
      </c>
      <c r="H535" s="1"/>
    </row>
    <row r="536" spans="1:8" ht="38.25" outlineLevel="3" x14ac:dyDescent="0.25">
      <c r="A536" s="15" t="s">
        <v>142</v>
      </c>
      <c r="B536" s="16" t="s">
        <v>134</v>
      </c>
      <c r="C536" s="16" t="s">
        <v>147</v>
      </c>
      <c r="D536" s="15"/>
      <c r="E536" s="17" t="s">
        <v>630</v>
      </c>
      <c r="F536" s="8">
        <f>F537</f>
        <v>6164.5</v>
      </c>
      <c r="G536" s="8">
        <f t="shared" si="80"/>
        <v>4740.3999999999996</v>
      </c>
      <c r="H536" s="1"/>
    </row>
    <row r="537" spans="1:8" ht="25.5" outlineLevel="4" x14ac:dyDescent="0.25">
      <c r="A537" s="15" t="s">
        <v>142</v>
      </c>
      <c r="B537" s="16" t="s">
        <v>134</v>
      </c>
      <c r="C537" s="16" t="s">
        <v>148</v>
      </c>
      <c r="D537" s="15"/>
      <c r="E537" s="17" t="s">
        <v>430</v>
      </c>
      <c r="F537" s="8">
        <f>F538</f>
        <v>6164.5</v>
      </c>
      <c r="G537" s="8">
        <f t="shared" si="80"/>
        <v>4740.3999999999996</v>
      </c>
      <c r="H537" s="1"/>
    </row>
    <row r="538" spans="1:8" ht="25.5" outlineLevel="5" x14ac:dyDescent="0.25">
      <c r="A538" s="15" t="s">
        <v>142</v>
      </c>
      <c r="B538" s="16" t="s">
        <v>134</v>
      </c>
      <c r="C538" s="16" t="s">
        <v>149</v>
      </c>
      <c r="D538" s="15"/>
      <c r="E538" s="17" t="s">
        <v>431</v>
      </c>
      <c r="F538" s="8">
        <f>F539</f>
        <v>6164.5</v>
      </c>
      <c r="G538" s="8">
        <f t="shared" si="80"/>
        <v>4740.3999999999996</v>
      </c>
      <c r="H538" s="1"/>
    </row>
    <row r="539" spans="1:8" ht="51" outlineLevel="6" x14ac:dyDescent="0.25">
      <c r="A539" s="15" t="s">
        <v>142</v>
      </c>
      <c r="B539" s="16" t="s">
        <v>134</v>
      </c>
      <c r="C539" s="16" t="s">
        <v>186</v>
      </c>
      <c r="D539" s="15"/>
      <c r="E539" s="17" t="s">
        <v>465</v>
      </c>
      <c r="F539" s="8">
        <f>F540+F541</f>
        <v>6164.5</v>
      </c>
      <c r="G539" s="8">
        <f>G540+G541</f>
        <v>4740.3999999999996</v>
      </c>
      <c r="H539" s="1"/>
    </row>
    <row r="540" spans="1:8" ht="25.5" outlineLevel="7" x14ac:dyDescent="0.25">
      <c r="A540" s="15" t="s">
        <v>142</v>
      </c>
      <c r="B540" s="16" t="s">
        <v>134</v>
      </c>
      <c r="C540" s="16" t="s">
        <v>186</v>
      </c>
      <c r="D540" s="15" t="s">
        <v>7</v>
      </c>
      <c r="E540" s="17" t="s">
        <v>290</v>
      </c>
      <c r="F540" s="8">
        <v>153.69999999999999</v>
      </c>
      <c r="G540" s="8">
        <v>111.9</v>
      </c>
      <c r="H540" s="1"/>
    </row>
    <row r="541" spans="1:8" outlineLevel="7" x14ac:dyDescent="0.25">
      <c r="A541" s="15" t="s">
        <v>142</v>
      </c>
      <c r="B541" s="16" t="s">
        <v>134</v>
      </c>
      <c r="C541" s="16" t="s">
        <v>186</v>
      </c>
      <c r="D541" s="15" t="s">
        <v>21</v>
      </c>
      <c r="E541" s="17" t="s">
        <v>301</v>
      </c>
      <c r="F541" s="8">
        <v>6010.8</v>
      </c>
      <c r="G541" s="8">
        <v>4628.5</v>
      </c>
      <c r="H541" s="1"/>
    </row>
    <row r="542" spans="1:8" outlineLevel="1" x14ac:dyDescent="0.25">
      <c r="A542" s="15" t="s">
        <v>142</v>
      </c>
      <c r="B542" s="16" t="s">
        <v>187</v>
      </c>
      <c r="C542" s="16"/>
      <c r="D542" s="15"/>
      <c r="E542" s="17" t="s">
        <v>243</v>
      </c>
      <c r="F542" s="8">
        <f t="shared" ref="F542:G547" si="81">F543</f>
        <v>6074.6</v>
      </c>
      <c r="G542" s="8">
        <f t="shared" si="81"/>
        <v>5510.3</v>
      </c>
      <c r="H542" s="1"/>
    </row>
    <row r="543" spans="1:8" outlineLevel="2" x14ac:dyDescent="0.25">
      <c r="A543" s="15" t="s">
        <v>142</v>
      </c>
      <c r="B543" s="16" t="s">
        <v>188</v>
      </c>
      <c r="C543" s="16"/>
      <c r="D543" s="15"/>
      <c r="E543" s="17" t="s">
        <v>281</v>
      </c>
      <c r="F543" s="8">
        <f t="shared" si="81"/>
        <v>6074.6</v>
      </c>
      <c r="G543" s="8">
        <f t="shared" si="81"/>
        <v>5510.3</v>
      </c>
      <c r="H543" s="1"/>
    </row>
    <row r="544" spans="1:8" ht="38.25" outlineLevel="3" x14ac:dyDescent="0.25">
      <c r="A544" s="15" t="s">
        <v>142</v>
      </c>
      <c r="B544" s="16" t="s">
        <v>188</v>
      </c>
      <c r="C544" s="16" t="s">
        <v>147</v>
      </c>
      <c r="D544" s="15"/>
      <c r="E544" s="17" t="s">
        <v>630</v>
      </c>
      <c r="F544" s="8">
        <f t="shared" si="81"/>
        <v>6074.6</v>
      </c>
      <c r="G544" s="8">
        <f t="shared" si="81"/>
        <v>5510.3</v>
      </c>
      <c r="H544" s="1"/>
    </row>
    <row r="545" spans="1:8" ht="25.5" outlineLevel="4" x14ac:dyDescent="0.25">
      <c r="A545" s="15" t="s">
        <v>142</v>
      </c>
      <c r="B545" s="16" t="s">
        <v>188</v>
      </c>
      <c r="C545" s="16" t="s">
        <v>168</v>
      </c>
      <c r="D545" s="15"/>
      <c r="E545" s="17" t="s">
        <v>451</v>
      </c>
      <c r="F545" s="8">
        <f>F546+F549</f>
        <v>6074.6</v>
      </c>
      <c r="G545" s="8">
        <f t="shared" ref="G545" si="82">G546+G549</f>
        <v>5510.3</v>
      </c>
      <c r="H545" s="1"/>
    </row>
    <row r="546" spans="1:8" ht="25.5" outlineLevel="5" x14ac:dyDescent="0.25">
      <c r="A546" s="15" t="s">
        <v>142</v>
      </c>
      <c r="B546" s="16" t="s">
        <v>188</v>
      </c>
      <c r="C546" s="16" t="s">
        <v>169</v>
      </c>
      <c r="D546" s="15"/>
      <c r="E546" s="17" t="s">
        <v>452</v>
      </c>
      <c r="F546" s="8">
        <f>F547</f>
        <v>4959.6000000000004</v>
      </c>
      <c r="G546" s="8">
        <f t="shared" si="81"/>
        <v>4395.3</v>
      </c>
      <c r="H546" s="1"/>
    </row>
    <row r="547" spans="1:8" ht="56.25" customHeight="1" outlineLevel="6" x14ac:dyDescent="0.25">
      <c r="A547" s="15" t="s">
        <v>142</v>
      </c>
      <c r="B547" s="16" t="s">
        <v>188</v>
      </c>
      <c r="C547" s="16" t="s">
        <v>189</v>
      </c>
      <c r="D547" s="15"/>
      <c r="E547" s="17" t="s">
        <v>466</v>
      </c>
      <c r="F547" s="8">
        <f t="shared" si="81"/>
        <v>4959.6000000000004</v>
      </c>
      <c r="G547" s="8">
        <f t="shared" si="81"/>
        <v>4395.3</v>
      </c>
      <c r="H547" s="1"/>
    </row>
    <row r="548" spans="1:8" ht="25.5" outlineLevel="7" x14ac:dyDescent="0.25">
      <c r="A548" s="15" t="s">
        <v>142</v>
      </c>
      <c r="B548" s="16" t="s">
        <v>188</v>
      </c>
      <c r="C548" s="16" t="s">
        <v>189</v>
      </c>
      <c r="D548" s="15" t="s">
        <v>39</v>
      </c>
      <c r="E548" s="17" t="s">
        <v>316</v>
      </c>
      <c r="F548" s="8">
        <v>4959.6000000000004</v>
      </c>
      <c r="G548" s="8">
        <v>4395.3</v>
      </c>
    </row>
    <row r="549" spans="1:8" ht="25.5" outlineLevel="7" x14ac:dyDescent="0.25">
      <c r="A549" s="15" t="s">
        <v>142</v>
      </c>
      <c r="B549" s="16" t="s">
        <v>188</v>
      </c>
      <c r="C549" s="16" t="s">
        <v>660</v>
      </c>
      <c r="D549" s="15"/>
      <c r="E549" s="17" t="s">
        <v>662</v>
      </c>
      <c r="F549" s="8">
        <f>F552+F550</f>
        <v>1115</v>
      </c>
      <c r="G549" s="8">
        <f t="shared" ref="G549" si="83">G552+G550</f>
        <v>1115</v>
      </c>
    </row>
    <row r="550" spans="1:8" ht="76.5" outlineLevel="7" x14ac:dyDescent="0.25">
      <c r="A550" s="15" t="s">
        <v>142</v>
      </c>
      <c r="B550" s="16" t="s">
        <v>188</v>
      </c>
      <c r="C550" s="16" t="s">
        <v>668</v>
      </c>
      <c r="D550" s="15"/>
      <c r="E550" s="17" t="s">
        <v>669</v>
      </c>
      <c r="F550" s="8">
        <f>F551</f>
        <v>1000</v>
      </c>
      <c r="G550" s="8">
        <f t="shared" ref="G550" si="84">G551</f>
        <v>1000</v>
      </c>
    </row>
    <row r="551" spans="1:8" ht="25.5" outlineLevel="7" x14ac:dyDescent="0.25">
      <c r="A551" s="15" t="s">
        <v>142</v>
      </c>
      <c r="B551" s="16" t="s">
        <v>188</v>
      </c>
      <c r="C551" s="16" t="s">
        <v>668</v>
      </c>
      <c r="D551" s="15" t="s">
        <v>39</v>
      </c>
      <c r="E551" s="17" t="s">
        <v>316</v>
      </c>
      <c r="F551" s="8">
        <v>1000</v>
      </c>
      <c r="G551" s="8">
        <v>1000</v>
      </c>
    </row>
    <row r="552" spans="1:8" ht="81.75" customHeight="1" outlineLevel="7" x14ac:dyDescent="0.25">
      <c r="A552" s="15" t="s">
        <v>142</v>
      </c>
      <c r="B552" s="16" t="s">
        <v>188</v>
      </c>
      <c r="C552" s="16" t="s">
        <v>659</v>
      </c>
      <c r="D552" s="15"/>
      <c r="E552" s="17" t="s">
        <v>661</v>
      </c>
      <c r="F552" s="8">
        <f>F553</f>
        <v>115</v>
      </c>
      <c r="G552" s="8">
        <f t="shared" ref="G552" si="85">G553</f>
        <v>115</v>
      </c>
    </row>
    <row r="553" spans="1:8" ht="25.5" outlineLevel="7" x14ac:dyDescent="0.25">
      <c r="A553" s="15" t="s">
        <v>142</v>
      </c>
      <c r="B553" s="16" t="s">
        <v>188</v>
      </c>
      <c r="C553" s="16" t="s">
        <v>659</v>
      </c>
      <c r="D553" s="15" t="s">
        <v>39</v>
      </c>
      <c r="E553" s="17" t="s">
        <v>316</v>
      </c>
      <c r="F553" s="8">
        <v>115</v>
      </c>
      <c r="G553" s="8">
        <v>115</v>
      </c>
    </row>
    <row r="554" spans="1:8" s="3" customFormat="1" ht="44.25" customHeight="1" x14ac:dyDescent="0.25">
      <c r="A554" s="19" t="s">
        <v>190</v>
      </c>
      <c r="B554" s="46"/>
      <c r="C554" s="46"/>
      <c r="D554" s="19"/>
      <c r="E554" s="20" t="s">
        <v>233</v>
      </c>
      <c r="F554" s="7">
        <f>F566+F606+F657+F555</f>
        <v>94983.429999999978</v>
      </c>
      <c r="G554" s="7">
        <f>G566+G606+G657+G555</f>
        <v>91218.39999999998</v>
      </c>
      <c r="H554" s="58"/>
    </row>
    <row r="555" spans="1:8" s="3" customFormat="1" x14ac:dyDescent="0.25">
      <c r="A555" s="15">
        <v>804</v>
      </c>
      <c r="B555" s="16" t="s">
        <v>88</v>
      </c>
      <c r="C555" s="46"/>
      <c r="D555" s="19"/>
      <c r="E555" s="17" t="s">
        <v>238</v>
      </c>
      <c r="F555" s="8">
        <f t="shared" ref="F555:G560" si="86">F556</f>
        <v>3185.7</v>
      </c>
      <c r="G555" s="8">
        <f t="shared" si="86"/>
        <v>3185.7</v>
      </c>
      <c r="H555" s="58"/>
    </row>
    <row r="556" spans="1:8" s="3" customFormat="1" x14ac:dyDescent="0.25">
      <c r="A556" s="15">
        <v>804</v>
      </c>
      <c r="B556" s="16" t="s">
        <v>104</v>
      </c>
      <c r="C556" s="46"/>
      <c r="D556" s="19"/>
      <c r="E556" s="17" t="s">
        <v>705</v>
      </c>
      <c r="F556" s="8">
        <f t="shared" si="86"/>
        <v>3185.7</v>
      </c>
      <c r="G556" s="8">
        <f t="shared" si="86"/>
        <v>3185.7</v>
      </c>
      <c r="H556" s="58"/>
    </row>
    <row r="557" spans="1:8" s="3" customFormat="1" ht="38.25" x14ac:dyDescent="0.25">
      <c r="A557" s="15">
        <v>804</v>
      </c>
      <c r="B557" s="16" t="s">
        <v>104</v>
      </c>
      <c r="C557" s="16" t="s">
        <v>127</v>
      </c>
      <c r="D557" s="19"/>
      <c r="E557" s="17" t="s">
        <v>635</v>
      </c>
      <c r="F557" s="8">
        <f t="shared" si="86"/>
        <v>3185.7</v>
      </c>
      <c r="G557" s="8">
        <f t="shared" si="86"/>
        <v>3185.7</v>
      </c>
      <c r="H557" s="58"/>
    </row>
    <row r="558" spans="1:8" s="3" customFormat="1" ht="31.5" customHeight="1" x14ac:dyDescent="0.25">
      <c r="A558" s="15">
        <v>804</v>
      </c>
      <c r="B558" s="16" t="s">
        <v>104</v>
      </c>
      <c r="C558" s="16" t="s">
        <v>193</v>
      </c>
      <c r="D558" s="19"/>
      <c r="E558" s="17" t="s">
        <v>658</v>
      </c>
      <c r="F558" s="8">
        <f t="shared" si="86"/>
        <v>3185.7</v>
      </c>
      <c r="G558" s="8">
        <f t="shared" si="86"/>
        <v>3185.7</v>
      </c>
      <c r="H558" s="58"/>
    </row>
    <row r="559" spans="1:8" s="3" customFormat="1" ht="25.5" x14ac:dyDescent="0.25">
      <c r="A559" s="15">
        <v>804</v>
      </c>
      <c r="B559" s="16" t="s">
        <v>104</v>
      </c>
      <c r="C559" s="16" t="s">
        <v>704</v>
      </c>
      <c r="D559" s="15"/>
      <c r="E559" s="17" t="s">
        <v>724</v>
      </c>
      <c r="F559" s="8">
        <f>F560+F562+F564</f>
        <v>3185.7</v>
      </c>
      <c r="G559" s="8">
        <f>G560+G562+G564</f>
        <v>3185.7</v>
      </c>
      <c r="H559" s="58"/>
    </row>
    <row r="560" spans="1:8" s="3" customFormat="1" ht="51" x14ac:dyDescent="0.25">
      <c r="A560" s="15">
        <v>804</v>
      </c>
      <c r="B560" s="16" t="s">
        <v>104</v>
      </c>
      <c r="C560" s="16" t="s">
        <v>702</v>
      </c>
      <c r="D560" s="15"/>
      <c r="E560" s="17" t="s">
        <v>703</v>
      </c>
      <c r="F560" s="8">
        <f t="shared" si="86"/>
        <v>17.2</v>
      </c>
      <c r="G560" s="8">
        <f t="shared" si="86"/>
        <v>17.2</v>
      </c>
      <c r="H560" s="58"/>
    </row>
    <row r="561" spans="1:8" s="3" customFormat="1" ht="25.5" x14ac:dyDescent="0.25">
      <c r="A561" s="15">
        <v>804</v>
      </c>
      <c r="B561" s="16" t="s">
        <v>104</v>
      </c>
      <c r="C561" s="16" t="s">
        <v>702</v>
      </c>
      <c r="D561" s="15">
        <v>200</v>
      </c>
      <c r="E561" s="17" t="s">
        <v>290</v>
      </c>
      <c r="F561" s="8">
        <v>17.2</v>
      </c>
      <c r="G561" s="8">
        <v>17.2</v>
      </c>
      <c r="H561" s="58"/>
    </row>
    <row r="562" spans="1:8" s="3" customFormat="1" ht="63.75" x14ac:dyDescent="0.25">
      <c r="A562" s="15">
        <v>804</v>
      </c>
      <c r="B562" s="16" t="s">
        <v>104</v>
      </c>
      <c r="C562" s="16" t="s">
        <v>837</v>
      </c>
      <c r="D562" s="15"/>
      <c r="E562" s="17" t="s">
        <v>840</v>
      </c>
      <c r="F562" s="8">
        <v>2528.5</v>
      </c>
      <c r="G562" s="8">
        <v>2528.5</v>
      </c>
      <c r="H562" s="58"/>
    </row>
    <row r="563" spans="1:8" s="3" customFormat="1" ht="25.5" x14ac:dyDescent="0.25">
      <c r="A563" s="15">
        <v>804</v>
      </c>
      <c r="B563" s="16" t="s">
        <v>104</v>
      </c>
      <c r="C563" s="16" t="s">
        <v>837</v>
      </c>
      <c r="D563" s="15">
        <v>200</v>
      </c>
      <c r="E563" s="17" t="s">
        <v>768</v>
      </c>
      <c r="F563" s="8">
        <v>2528.5</v>
      </c>
      <c r="G563" s="8">
        <v>2528.5</v>
      </c>
      <c r="H563" s="58"/>
    </row>
    <row r="564" spans="1:8" s="3" customFormat="1" ht="54.75" customHeight="1" x14ac:dyDescent="0.25">
      <c r="A564" s="15">
        <v>804</v>
      </c>
      <c r="B564" s="16" t="s">
        <v>104</v>
      </c>
      <c r="C564" s="16" t="s">
        <v>838</v>
      </c>
      <c r="D564" s="15"/>
      <c r="E564" s="17" t="s">
        <v>839</v>
      </c>
      <c r="F564" s="8">
        <v>640</v>
      </c>
      <c r="G564" s="8">
        <v>640</v>
      </c>
      <c r="H564" s="58"/>
    </row>
    <row r="565" spans="1:8" s="3" customFormat="1" ht="25.5" x14ac:dyDescent="0.25">
      <c r="A565" s="15">
        <v>804</v>
      </c>
      <c r="B565" s="16" t="s">
        <v>104</v>
      </c>
      <c r="C565" s="16" t="s">
        <v>838</v>
      </c>
      <c r="D565" s="15">
        <v>200</v>
      </c>
      <c r="E565" s="17" t="s">
        <v>768</v>
      </c>
      <c r="F565" s="8">
        <v>640</v>
      </c>
      <c r="G565" s="8">
        <v>640</v>
      </c>
      <c r="H565" s="58"/>
    </row>
    <row r="566" spans="1:8" outlineLevel="1" x14ac:dyDescent="0.25">
      <c r="A566" s="15" t="s">
        <v>190</v>
      </c>
      <c r="B566" s="16" t="s">
        <v>145</v>
      </c>
      <c r="C566" s="16"/>
      <c r="D566" s="15"/>
      <c r="E566" s="17" t="s">
        <v>242</v>
      </c>
      <c r="F566" s="8">
        <f>F567+F583</f>
        <v>9168.73</v>
      </c>
      <c r="G566" s="8">
        <f>G567+G583</f>
        <v>8785</v>
      </c>
    </row>
    <row r="567" spans="1:8" outlineLevel="2" x14ac:dyDescent="0.25">
      <c r="A567" s="15" t="s">
        <v>190</v>
      </c>
      <c r="B567" s="16" t="s">
        <v>167</v>
      </c>
      <c r="C567" s="16"/>
      <c r="D567" s="15"/>
      <c r="E567" s="17" t="s">
        <v>277</v>
      </c>
      <c r="F567" s="8">
        <f>F568</f>
        <v>8901.93</v>
      </c>
      <c r="G567" s="8">
        <f t="shared" ref="G567" si="87">G568</f>
        <v>8592.6</v>
      </c>
    </row>
    <row r="568" spans="1:8" ht="38.25" outlineLevel="3" x14ac:dyDescent="0.25">
      <c r="A568" s="15" t="s">
        <v>190</v>
      </c>
      <c r="B568" s="16" t="s">
        <v>167</v>
      </c>
      <c r="C568" s="16" t="s">
        <v>194</v>
      </c>
      <c r="D568" s="15"/>
      <c r="E568" s="17" t="s">
        <v>628</v>
      </c>
      <c r="F568" s="8">
        <f t="shared" ref="F568:G569" si="88">F569</f>
        <v>8901.93</v>
      </c>
      <c r="G568" s="8">
        <f t="shared" si="88"/>
        <v>8592.6</v>
      </c>
    </row>
    <row r="569" spans="1:8" ht="38.25" outlineLevel="4" x14ac:dyDescent="0.25">
      <c r="A569" s="15" t="s">
        <v>190</v>
      </c>
      <c r="B569" s="16" t="s">
        <v>167</v>
      </c>
      <c r="C569" s="16" t="s">
        <v>195</v>
      </c>
      <c r="D569" s="15"/>
      <c r="E569" s="17" t="s">
        <v>474</v>
      </c>
      <c r="F569" s="8">
        <f>F570</f>
        <v>8901.93</v>
      </c>
      <c r="G569" s="8">
        <f t="shared" si="88"/>
        <v>8592.6</v>
      </c>
    </row>
    <row r="570" spans="1:8" ht="25.5" outlineLevel="5" x14ac:dyDescent="0.25">
      <c r="A570" s="15" t="s">
        <v>190</v>
      </c>
      <c r="B570" s="16" t="s">
        <v>167</v>
      </c>
      <c r="C570" s="16" t="s">
        <v>196</v>
      </c>
      <c r="D570" s="15"/>
      <c r="E570" s="17" t="s">
        <v>728</v>
      </c>
      <c r="F570" s="8">
        <f>F571+F573+F575+F577+F579+F581</f>
        <v>8901.93</v>
      </c>
      <c r="G570" s="8">
        <f>G571+G573+G575+G577+G579+G581</f>
        <v>8592.6</v>
      </c>
    </row>
    <row r="571" spans="1:8" ht="40.5" customHeight="1" outlineLevel="5" x14ac:dyDescent="0.25">
      <c r="A571" s="15">
        <v>804</v>
      </c>
      <c r="B571" s="15" t="s">
        <v>167</v>
      </c>
      <c r="C571" s="16" t="s">
        <v>554</v>
      </c>
      <c r="D571" s="16"/>
      <c r="E571" s="17" t="s">
        <v>555</v>
      </c>
      <c r="F571" s="8">
        <f>F572</f>
        <v>2608.6</v>
      </c>
      <c r="G571" s="8">
        <f>G572</f>
        <v>2608.6</v>
      </c>
    </row>
    <row r="572" spans="1:8" ht="25.5" outlineLevel="5" x14ac:dyDescent="0.25">
      <c r="A572" s="15" t="s">
        <v>190</v>
      </c>
      <c r="B572" s="15" t="s">
        <v>167</v>
      </c>
      <c r="C572" s="16" t="s">
        <v>554</v>
      </c>
      <c r="D572" s="16" t="s">
        <v>39</v>
      </c>
      <c r="E572" s="17" t="s">
        <v>316</v>
      </c>
      <c r="F572" s="8">
        <v>2608.6</v>
      </c>
      <c r="G572" s="8">
        <v>2608.6</v>
      </c>
    </row>
    <row r="573" spans="1:8" ht="25.5" outlineLevel="5" x14ac:dyDescent="0.25">
      <c r="A573" s="15">
        <v>804</v>
      </c>
      <c r="B573" s="15" t="s">
        <v>167</v>
      </c>
      <c r="C573" s="16" t="s">
        <v>841</v>
      </c>
      <c r="D573" s="16"/>
      <c r="E573" s="17" t="s">
        <v>686</v>
      </c>
      <c r="F573" s="8">
        <v>250</v>
      </c>
      <c r="G573" s="8">
        <v>250</v>
      </c>
    </row>
    <row r="574" spans="1:8" ht="25.5" outlineLevel="5" x14ac:dyDescent="0.25">
      <c r="A574" s="15">
        <v>804</v>
      </c>
      <c r="B574" s="15" t="s">
        <v>167</v>
      </c>
      <c r="C574" s="16" t="s">
        <v>841</v>
      </c>
      <c r="D574" s="16" t="s">
        <v>39</v>
      </c>
      <c r="E574" s="17" t="s">
        <v>316</v>
      </c>
      <c r="F574" s="8">
        <v>250</v>
      </c>
      <c r="G574" s="8">
        <v>250</v>
      </c>
    </row>
    <row r="575" spans="1:8" ht="52.5" customHeight="1" outlineLevel="5" x14ac:dyDescent="0.25">
      <c r="A575" s="15" t="s">
        <v>190</v>
      </c>
      <c r="B575" s="15" t="s">
        <v>167</v>
      </c>
      <c r="C575" s="16" t="s">
        <v>720</v>
      </c>
      <c r="D575" s="16"/>
      <c r="E575" s="17" t="s">
        <v>707</v>
      </c>
      <c r="F575" s="8">
        <f>F576</f>
        <v>51.9</v>
      </c>
      <c r="G575" s="8">
        <f t="shared" ref="G575" si="89">G576</f>
        <v>51.9</v>
      </c>
    </row>
    <row r="576" spans="1:8" ht="25.5" outlineLevel="5" x14ac:dyDescent="0.25">
      <c r="A576" s="15" t="s">
        <v>190</v>
      </c>
      <c r="B576" s="15" t="s">
        <v>167</v>
      </c>
      <c r="C576" s="16" t="s">
        <v>720</v>
      </c>
      <c r="D576" s="16" t="s">
        <v>39</v>
      </c>
      <c r="E576" s="17" t="s">
        <v>316</v>
      </c>
      <c r="F576" s="8">
        <v>51.9</v>
      </c>
      <c r="G576" s="8">
        <v>51.9</v>
      </c>
    </row>
    <row r="577" spans="1:8" ht="51" outlineLevel="6" x14ac:dyDescent="0.25">
      <c r="A577" s="15" t="s">
        <v>190</v>
      </c>
      <c r="B577" s="16" t="s">
        <v>167</v>
      </c>
      <c r="C577" s="16" t="s">
        <v>197</v>
      </c>
      <c r="D577" s="15"/>
      <c r="E577" s="17" t="s">
        <v>476</v>
      </c>
      <c r="F577" s="8">
        <f>F578</f>
        <v>5964.5</v>
      </c>
      <c r="G577" s="8">
        <f>G578</f>
        <v>5655.2</v>
      </c>
    </row>
    <row r="578" spans="1:8" ht="25.5" outlineLevel="7" x14ac:dyDescent="0.25">
      <c r="A578" s="124" t="s">
        <v>190</v>
      </c>
      <c r="B578" s="125" t="s">
        <v>167</v>
      </c>
      <c r="C578" s="125" t="s">
        <v>197</v>
      </c>
      <c r="D578" s="124" t="s">
        <v>39</v>
      </c>
      <c r="E578" s="126" t="s">
        <v>316</v>
      </c>
      <c r="F578" s="127">
        <v>5964.5</v>
      </c>
      <c r="G578" s="127">
        <v>5655.2</v>
      </c>
      <c r="H578" s="59"/>
    </row>
    <row r="579" spans="1:8" ht="38.25" outlineLevel="7" x14ac:dyDescent="0.25">
      <c r="A579" s="124" t="s">
        <v>190</v>
      </c>
      <c r="B579" s="125" t="s">
        <v>167</v>
      </c>
      <c r="C579" s="125" t="s">
        <v>564</v>
      </c>
      <c r="D579" s="124"/>
      <c r="E579" s="126" t="s">
        <v>562</v>
      </c>
      <c r="F579" s="127">
        <f>F580</f>
        <v>26.43</v>
      </c>
      <c r="G579" s="127">
        <f>G580</f>
        <v>26.4</v>
      </c>
      <c r="H579" s="59"/>
    </row>
    <row r="580" spans="1:8" ht="25.5" outlineLevel="7" x14ac:dyDescent="0.25">
      <c r="A580" s="15" t="s">
        <v>190</v>
      </c>
      <c r="B580" s="16" t="s">
        <v>167</v>
      </c>
      <c r="C580" s="16" t="s">
        <v>564</v>
      </c>
      <c r="D580" s="15" t="s">
        <v>39</v>
      </c>
      <c r="E580" s="17" t="s">
        <v>316</v>
      </c>
      <c r="F580" s="8">
        <v>26.43</v>
      </c>
      <c r="G580" s="8">
        <v>26.4</v>
      </c>
    </row>
    <row r="581" spans="1:8" ht="52.5" customHeight="1" outlineLevel="7" x14ac:dyDescent="0.25">
      <c r="A581" s="124" t="s">
        <v>190</v>
      </c>
      <c r="B581" s="125" t="s">
        <v>167</v>
      </c>
      <c r="C581" s="16" t="s">
        <v>721</v>
      </c>
      <c r="D581" s="15"/>
      <c r="E581" s="17" t="s">
        <v>719</v>
      </c>
      <c r="F581" s="8">
        <f>F582</f>
        <v>0.5</v>
      </c>
      <c r="G581" s="8">
        <f t="shared" ref="G581" si="90">G582</f>
        <v>0.5</v>
      </c>
    </row>
    <row r="582" spans="1:8" ht="25.5" outlineLevel="7" x14ac:dyDescent="0.25">
      <c r="A582" s="15" t="s">
        <v>190</v>
      </c>
      <c r="B582" s="16" t="s">
        <v>167</v>
      </c>
      <c r="C582" s="16" t="s">
        <v>721</v>
      </c>
      <c r="D582" s="15" t="s">
        <v>39</v>
      </c>
      <c r="E582" s="17" t="s">
        <v>316</v>
      </c>
      <c r="F582" s="8">
        <v>0.5</v>
      </c>
      <c r="G582" s="8">
        <v>0.5</v>
      </c>
    </row>
    <row r="583" spans="1:8" outlineLevel="2" x14ac:dyDescent="0.25">
      <c r="A583" s="15" t="s">
        <v>190</v>
      </c>
      <c r="B583" s="16" t="s">
        <v>175</v>
      </c>
      <c r="C583" s="16"/>
      <c r="D583" s="15"/>
      <c r="E583" s="17" t="s">
        <v>279</v>
      </c>
      <c r="F583" s="8">
        <f t="shared" ref="F583:G584" si="91">F584</f>
        <v>266.8</v>
      </c>
      <c r="G583" s="8">
        <f t="shared" si="91"/>
        <v>192.39999999999998</v>
      </c>
    </row>
    <row r="584" spans="1:8" ht="38.25" outlineLevel="3" x14ac:dyDescent="0.25">
      <c r="A584" s="15" t="s">
        <v>190</v>
      </c>
      <c r="B584" s="16" t="s">
        <v>175</v>
      </c>
      <c r="C584" s="16" t="s">
        <v>127</v>
      </c>
      <c r="D584" s="15"/>
      <c r="E584" s="17" t="s">
        <v>635</v>
      </c>
      <c r="F584" s="8">
        <f t="shared" si="91"/>
        <v>266.8</v>
      </c>
      <c r="G584" s="8">
        <f t="shared" si="91"/>
        <v>192.39999999999998</v>
      </c>
    </row>
    <row r="585" spans="1:8" ht="29.25" customHeight="1" outlineLevel="4" x14ac:dyDescent="0.25">
      <c r="A585" s="15" t="s">
        <v>190</v>
      </c>
      <c r="B585" s="16" t="s">
        <v>175</v>
      </c>
      <c r="C585" s="16" t="s">
        <v>193</v>
      </c>
      <c r="D585" s="15"/>
      <c r="E585" s="17" t="s">
        <v>658</v>
      </c>
      <c r="F585" s="8">
        <f>F586+F589+F594+F597+F600+F603</f>
        <v>266.8</v>
      </c>
      <c r="G585" s="8">
        <f>G586+G589+G594+G597+G600+G603</f>
        <v>192.39999999999998</v>
      </c>
    </row>
    <row r="586" spans="1:8" outlineLevel="5" x14ac:dyDescent="0.25">
      <c r="A586" s="15" t="s">
        <v>190</v>
      </c>
      <c r="B586" s="16" t="s">
        <v>175</v>
      </c>
      <c r="C586" s="16" t="s">
        <v>198</v>
      </c>
      <c r="D586" s="15"/>
      <c r="E586" s="17" t="s">
        <v>477</v>
      </c>
      <c r="F586" s="8">
        <f t="shared" ref="F586:G587" si="92">F587</f>
        <v>57</v>
      </c>
      <c r="G586" s="8">
        <f t="shared" si="92"/>
        <v>39</v>
      </c>
    </row>
    <row r="587" spans="1:8" ht="38.25" outlineLevel="6" x14ac:dyDescent="0.25">
      <c r="A587" s="15" t="s">
        <v>190</v>
      </c>
      <c r="B587" s="16" t="s">
        <v>175</v>
      </c>
      <c r="C587" s="16" t="s">
        <v>199</v>
      </c>
      <c r="D587" s="15"/>
      <c r="E587" s="17" t="s">
        <v>478</v>
      </c>
      <c r="F587" s="8">
        <f t="shared" si="92"/>
        <v>57</v>
      </c>
      <c r="G587" s="8">
        <f t="shared" si="92"/>
        <v>39</v>
      </c>
    </row>
    <row r="588" spans="1:8" ht="25.5" outlineLevel="7" x14ac:dyDescent="0.25">
      <c r="A588" s="15" t="s">
        <v>190</v>
      </c>
      <c r="B588" s="16" t="s">
        <v>175</v>
      </c>
      <c r="C588" s="16" t="s">
        <v>199</v>
      </c>
      <c r="D588" s="15" t="s">
        <v>7</v>
      </c>
      <c r="E588" s="17" t="s">
        <v>290</v>
      </c>
      <c r="F588" s="8">
        <v>57</v>
      </c>
      <c r="G588" s="8">
        <v>39</v>
      </c>
      <c r="H588" s="1"/>
    </row>
    <row r="589" spans="1:8" ht="38.25" outlineLevel="5" x14ac:dyDescent="0.25">
      <c r="A589" s="15" t="s">
        <v>190</v>
      </c>
      <c r="B589" s="16" t="s">
        <v>175</v>
      </c>
      <c r="C589" s="16" t="s">
        <v>200</v>
      </c>
      <c r="D589" s="15"/>
      <c r="E589" s="17" t="s">
        <v>479</v>
      </c>
      <c r="F589" s="8">
        <f>F590+F592</f>
        <v>55</v>
      </c>
      <c r="G589" s="8">
        <f>G590+G592</f>
        <v>41.1</v>
      </c>
      <c r="H589" s="1"/>
    </row>
    <row r="590" spans="1:8" ht="38.25" outlineLevel="6" x14ac:dyDescent="0.25">
      <c r="A590" s="15" t="s">
        <v>190</v>
      </c>
      <c r="B590" s="16" t="s">
        <v>175</v>
      </c>
      <c r="C590" s="16" t="s">
        <v>201</v>
      </c>
      <c r="D590" s="15"/>
      <c r="E590" s="17" t="s">
        <v>480</v>
      </c>
      <c r="F590" s="8">
        <f>F591</f>
        <v>51</v>
      </c>
      <c r="G590" s="8">
        <f>G591</f>
        <v>41.1</v>
      </c>
      <c r="H590" s="1"/>
    </row>
    <row r="591" spans="1:8" ht="25.5" outlineLevel="7" x14ac:dyDescent="0.25">
      <c r="A591" s="15" t="s">
        <v>190</v>
      </c>
      <c r="B591" s="16" t="s">
        <v>175</v>
      </c>
      <c r="C591" s="16" t="s">
        <v>201</v>
      </c>
      <c r="D591" s="15" t="s">
        <v>7</v>
      </c>
      <c r="E591" s="17" t="s">
        <v>290</v>
      </c>
      <c r="F591" s="8">
        <v>51</v>
      </c>
      <c r="G591" s="8">
        <v>41.1</v>
      </c>
      <c r="H591" s="1"/>
    </row>
    <row r="592" spans="1:8" ht="25.5" outlineLevel="6" x14ac:dyDescent="0.25">
      <c r="A592" s="15" t="s">
        <v>190</v>
      </c>
      <c r="B592" s="16" t="s">
        <v>175</v>
      </c>
      <c r="C592" s="16" t="s">
        <v>202</v>
      </c>
      <c r="D592" s="15"/>
      <c r="E592" s="17" t="s">
        <v>481</v>
      </c>
      <c r="F592" s="8">
        <f>F593</f>
        <v>4</v>
      </c>
      <c r="G592" s="8">
        <f>G593</f>
        <v>0</v>
      </c>
      <c r="H592" s="1"/>
    </row>
    <row r="593" spans="1:8" outlineLevel="7" x14ac:dyDescent="0.25">
      <c r="A593" s="15" t="s">
        <v>190</v>
      </c>
      <c r="B593" s="16" t="s">
        <v>175</v>
      </c>
      <c r="C593" s="16" t="s">
        <v>202</v>
      </c>
      <c r="D593" s="15">
        <v>300</v>
      </c>
      <c r="E593" s="17" t="s">
        <v>301</v>
      </c>
      <c r="F593" s="8">
        <v>4</v>
      </c>
      <c r="G593" s="8">
        <v>0</v>
      </c>
      <c r="H593" s="1"/>
    </row>
    <row r="594" spans="1:8" ht="29.25" customHeight="1" outlineLevel="5" x14ac:dyDescent="0.25">
      <c r="A594" s="15" t="s">
        <v>190</v>
      </c>
      <c r="B594" s="16" t="s">
        <v>175</v>
      </c>
      <c r="C594" s="16" t="s">
        <v>203</v>
      </c>
      <c r="D594" s="15"/>
      <c r="E594" s="17" t="s">
        <v>482</v>
      </c>
      <c r="F594" s="8">
        <f t="shared" ref="F594:G595" si="93">F595</f>
        <v>22.8</v>
      </c>
      <c r="G594" s="8">
        <f t="shared" si="93"/>
        <v>22.8</v>
      </c>
      <c r="H594" s="1"/>
    </row>
    <row r="595" spans="1:8" ht="25.5" outlineLevel="6" x14ac:dyDescent="0.25">
      <c r="A595" s="15" t="s">
        <v>190</v>
      </c>
      <c r="B595" s="16" t="s">
        <v>175</v>
      </c>
      <c r="C595" s="16" t="s">
        <v>204</v>
      </c>
      <c r="D595" s="15"/>
      <c r="E595" s="17" t="s">
        <v>483</v>
      </c>
      <c r="F595" s="8">
        <f t="shared" si="93"/>
        <v>22.8</v>
      </c>
      <c r="G595" s="8">
        <f t="shared" si="93"/>
        <v>22.8</v>
      </c>
      <c r="H595" s="1"/>
    </row>
    <row r="596" spans="1:8" ht="25.5" outlineLevel="7" x14ac:dyDescent="0.25">
      <c r="A596" s="15" t="s">
        <v>190</v>
      </c>
      <c r="B596" s="16" t="s">
        <v>175</v>
      </c>
      <c r="C596" s="16" t="s">
        <v>204</v>
      </c>
      <c r="D596" s="15" t="s">
        <v>7</v>
      </c>
      <c r="E596" s="17" t="s">
        <v>290</v>
      </c>
      <c r="F596" s="8">
        <v>22.8</v>
      </c>
      <c r="G596" s="8">
        <v>22.8</v>
      </c>
      <c r="H596" s="1"/>
    </row>
    <row r="597" spans="1:8" ht="38.25" outlineLevel="5" x14ac:dyDescent="0.25">
      <c r="A597" s="15" t="s">
        <v>190</v>
      </c>
      <c r="B597" s="16" t="s">
        <v>175</v>
      </c>
      <c r="C597" s="16" t="s">
        <v>205</v>
      </c>
      <c r="D597" s="15"/>
      <c r="E597" s="17" t="s">
        <v>484</v>
      </c>
      <c r="F597" s="8">
        <f t="shared" ref="F597:G598" si="94">F598</f>
        <v>22</v>
      </c>
      <c r="G597" s="8">
        <f t="shared" si="94"/>
        <v>15</v>
      </c>
      <c r="H597" s="1"/>
    </row>
    <row r="598" spans="1:8" ht="38.25" outlineLevel="6" x14ac:dyDescent="0.25">
      <c r="A598" s="15" t="s">
        <v>190</v>
      </c>
      <c r="B598" s="16" t="s">
        <v>175</v>
      </c>
      <c r="C598" s="16" t="s">
        <v>206</v>
      </c>
      <c r="D598" s="15"/>
      <c r="E598" s="17" t="s">
        <v>485</v>
      </c>
      <c r="F598" s="8">
        <f t="shared" si="94"/>
        <v>22</v>
      </c>
      <c r="G598" s="8">
        <f t="shared" si="94"/>
        <v>15</v>
      </c>
      <c r="H598" s="1"/>
    </row>
    <row r="599" spans="1:8" ht="25.5" outlineLevel="7" x14ac:dyDescent="0.25">
      <c r="A599" s="15" t="s">
        <v>190</v>
      </c>
      <c r="B599" s="16" t="s">
        <v>175</v>
      </c>
      <c r="C599" s="16" t="s">
        <v>206</v>
      </c>
      <c r="D599" s="15" t="s">
        <v>7</v>
      </c>
      <c r="E599" s="17" t="s">
        <v>290</v>
      </c>
      <c r="F599" s="8">
        <v>22</v>
      </c>
      <c r="G599" s="8">
        <v>15</v>
      </c>
      <c r="H599" s="1"/>
    </row>
    <row r="600" spans="1:8" ht="25.5" outlineLevel="5" x14ac:dyDescent="0.25">
      <c r="A600" s="15" t="s">
        <v>190</v>
      </c>
      <c r="B600" s="16" t="s">
        <v>175</v>
      </c>
      <c r="C600" s="16" t="s">
        <v>207</v>
      </c>
      <c r="D600" s="15"/>
      <c r="E600" s="17" t="s">
        <v>486</v>
      </c>
      <c r="F600" s="8">
        <f t="shared" ref="F600:G601" si="95">F601</f>
        <v>80</v>
      </c>
      <c r="G600" s="8">
        <f t="shared" si="95"/>
        <v>52.5</v>
      </c>
      <c r="H600" s="1"/>
    </row>
    <row r="601" spans="1:8" ht="25.5" outlineLevel="6" x14ac:dyDescent="0.25">
      <c r="A601" s="15" t="s">
        <v>190</v>
      </c>
      <c r="B601" s="16" t="s">
        <v>175</v>
      </c>
      <c r="C601" s="16" t="s">
        <v>208</v>
      </c>
      <c r="D601" s="15"/>
      <c r="E601" s="17" t="s">
        <v>487</v>
      </c>
      <c r="F601" s="8">
        <f t="shared" si="95"/>
        <v>80</v>
      </c>
      <c r="G601" s="8">
        <f t="shared" si="95"/>
        <v>52.5</v>
      </c>
      <c r="H601" s="1"/>
    </row>
    <row r="602" spans="1:8" ht="25.5" outlineLevel="7" x14ac:dyDescent="0.25">
      <c r="A602" s="15" t="s">
        <v>190</v>
      </c>
      <c r="B602" s="16" t="s">
        <v>175</v>
      </c>
      <c r="C602" s="16" t="s">
        <v>208</v>
      </c>
      <c r="D602" s="15" t="s">
        <v>7</v>
      </c>
      <c r="E602" s="17" t="s">
        <v>290</v>
      </c>
      <c r="F602" s="8">
        <v>80</v>
      </c>
      <c r="G602" s="8">
        <v>52.5</v>
      </c>
      <c r="H602" s="1"/>
    </row>
    <row r="603" spans="1:8" ht="25.5" outlineLevel="5" x14ac:dyDescent="0.25">
      <c r="A603" s="15" t="s">
        <v>190</v>
      </c>
      <c r="B603" s="16" t="s">
        <v>175</v>
      </c>
      <c r="C603" s="16" t="s">
        <v>209</v>
      </c>
      <c r="D603" s="15"/>
      <c r="E603" s="17" t="s">
        <v>488</v>
      </c>
      <c r="F603" s="8">
        <f t="shared" ref="F603:G604" si="96">F604</f>
        <v>30</v>
      </c>
      <c r="G603" s="8">
        <f t="shared" si="96"/>
        <v>22</v>
      </c>
      <c r="H603" s="1"/>
    </row>
    <row r="604" spans="1:8" ht="25.5" outlineLevel="6" x14ac:dyDescent="0.25">
      <c r="A604" s="15" t="s">
        <v>190</v>
      </c>
      <c r="B604" s="16" t="s">
        <v>175</v>
      </c>
      <c r="C604" s="16" t="s">
        <v>210</v>
      </c>
      <c r="D604" s="15"/>
      <c r="E604" s="17" t="s">
        <v>489</v>
      </c>
      <c r="F604" s="8">
        <f t="shared" si="96"/>
        <v>30</v>
      </c>
      <c r="G604" s="8">
        <f t="shared" si="96"/>
        <v>22</v>
      </c>
      <c r="H604" s="1"/>
    </row>
    <row r="605" spans="1:8" ht="25.5" outlineLevel="7" x14ac:dyDescent="0.25">
      <c r="A605" s="15" t="s">
        <v>190</v>
      </c>
      <c r="B605" s="16" t="s">
        <v>175</v>
      </c>
      <c r="C605" s="16" t="s">
        <v>210</v>
      </c>
      <c r="D605" s="15" t="s">
        <v>7</v>
      </c>
      <c r="E605" s="17" t="s">
        <v>290</v>
      </c>
      <c r="F605" s="8">
        <v>30</v>
      </c>
      <c r="G605" s="8">
        <v>22</v>
      </c>
      <c r="H605" s="1"/>
    </row>
    <row r="606" spans="1:8" outlineLevel="1" x14ac:dyDescent="0.25">
      <c r="A606" s="15" t="s">
        <v>190</v>
      </c>
      <c r="B606" s="16" t="s">
        <v>120</v>
      </c>
      <c r="C606" s="16"/>
      <c r="D606" s="15"/>
      <c r="E606" s="17" t="s">
        <v>239</v>
      </c>
      <c r="F606" s="8">
        <f>F607+F647</f>
        <v>74453.099999999991</v>
      </c>
      <c r="G606" s="8">
        <f>G607+G647</f>
        <v>74057.799999999988</v>
      </c>
      <c r="H606" s="1"/>
    </row>
    <row r="607" spans="1:8" outlineLevel="2" x14ac:dyDescent="0.25">
      <c r="A607" s="15" t="s">
        <v>190</v>
      </c>
      <c r="B607" s="16" t="s">
        <v>121</v>
      </c>
      <c r="C607" s="16"/>
      <c r="D607" s="15"/>
      <c r="E607" s="17" t="s">
        <v>266</v>
      </c>
      <c r="F607" s="8">
        <f t="shared" ref="F607:G608" si="97">F608</f>
        <v>70590.7</v>
      </c>
      <c r="G607" s="8">
        <f t="shared" si="97"/>
        <v>70138.099999999991</v>
      </c>
      <c r="H607" s="1"/>
    </row>
    <row r="608" spans="1:8" ht="38.25" outlineLevel="3" x14ac:dyDescent="0.25">
      <c r="A608" s="15" t="s">
        <v>190</v>
      </c>
      <c r="B608" s="16" t="s">
        <v>121</v>
      </c>
      <c r="C608" s="16" t="s">
        <v>194</v>
      </c>
      <c r="D608" s="15"/>
      <c r="E608" s="17" t="s">
        <v>628</v>
      </c>
      <c r="F608" s="8">
        <f t="shared" si="97"/>
        <v>70590.7</v>
      </c>
      <c r="G608" s="8">
        <f t="shared" si="97"/>
        <v>70138.099999999991</v>
      </c>
      <c r="H608" s="1"/>
    </row>
    <row r="609" spans="1:8" ht="25.5" outlineLevel="4" x14ac:dyDescent="0.25">
      <c r="A609" s="15" t="s">
        <v>190</v>
      </c>
      <c r="B609" s="16" t="s">
        <v>121</v>
      </c>
      <c r="C609" s="16" t="s">
        <v>211</v>
      </c>
      <c r="D609" s="15"/>
      <c r="E609" s="17" t="s">
        <v>490</v>
      </c>
      <c r="F609" s="8">
        <f>F610+F623+F638</f>
        <v>70590.7</v>
      </c>
      <c r="G609" s="8">
        <f>G610+G623+G638</f>
        <v>70138.099999999991</v>
      </c>
      <c r="H609" s="1"/>
    </row>
    <row r="610" spans="1:8" outlineLevel="5" x14ac:dyDescent="0.25">
      <c r="A610" s="15" t="s">
        <v>190</v>
      </c>
      <c r="B610" s="16" t="s">
        <v>121</v>
      </c>
      <c r="C610" s="16" t="s">
        <v>212</v>
      </c>
      <c r="D610" s="15"/>
      <c r="E610" s="17" t="s">
        <v>491</v>
      </c>
      <c r="F610" s="8">
        <f>F615+F611+F621+F619+F613</f>
        <v>25669.599999999999</v>
      </c>
      <c r="G610" s="8">
        <f t="shared" ref="G610" si="98">G615+G611+G621+G619+G613</f>
        <v>25293.800000000003</v>
      </c>
      <c r="H610" s="1"/>
    </row>
    <row r="611" spans="1:8" ht="51" outlineLevel="5" x14ac:dyDescent="0.25">
      <c r="A611" s="15" t="s">
        <v>190</v>
      </c>
      <c r="B611" s="15" t="s">
        <v>121</v>
      </c>
      <c r="C611" s="16" t="s">
        <v>556</v>
      </c>
      <c r="D611" s="16"/>
      <c r="E611" s="17" t="s">
        <v>568</v>
      </c>
      <c r="F611" s="8">
        <f>F612</f>
        <v>12157.9</v>
      </c>
      <c r="G611" s="8">
        <f>G612</f>
        <v>12157.9</v>
      </c>
      <c r="H611" s="1"/>
    </row>
    <row r="612" spans="1:8" ht="63.75" outlineLevel="5" x14ac:dyDescent="0.25">
      <c r="A612" s="15" t="s">
        <v>190</v>
      </c>
      <c r="B612" s="15" t="s">
        <v>121</v>
      </c>
      <c r="C612" s="16" t="s">
        <v>556</v>
      </c>
      <c r="D612" s="16" t="s">
        <v>6</v>
      </c>
      <c r="E612" s="17" t="s">
        <v>289</v>
      </c>
      <c r="F612" s="8">
        <v>12157.9</v>
      </c>
      <c r="G612" s="8">
        <v>12157.9</v>
      </c>
      <c r="H612" s="1"/>
    </row>
    <row r="613" spans="1:8" ht="25.5" outlineLevel="5" x14ac:dyDescent="0.25">
      <c r="A613" s="15" t="s">
        <v>190</v>
      </c>
      <c r="B613" s="15" t="s">
        <v>121</v>
      </c>
      <c r="C613" s="16" t="s">
        <v>687</v>
      </c>
      <c r="D613" s="16"/>
      <c r="E613" s="17" t="s">
        <v>686</v>
      </c>
      <c r="F613" s="8">
        <f>F614</f>
        <v>250</v>
      </c>
      <c r="G613" s="8">
        <f t="shared" ref="G613" si="99">G614</f>
        <v>250</v>
      </c>
      <c r="H613" s="1"/>
    </row>
    <row r="614" spans="1:8" ht="25.5" outlineLevel="5" x14ac:dyDescent="0.25">
      <c r="A614" s="15" t="s">
        <v>190</v>
      </c>
      <c r="B614" s="15" t="s">
        <v>121</v>
      </c>
      <c r="C614" s="16" t="s">
        <v>687</v>
      </c>
      <c r="D614" s="15" t="s">
        <v>7</v>
      </c>
      <c r="E614" s="17" t="s">
        <v>290</v>
      </c>
      <c r="F614" s="8">
        <v>250</v>
      </c>
      <c r="G614" s="8">
        <v>250</v>
      </c>
      <c r="H614" s="1"/>
    </row>
    <row r="615" spans="1:8" outlineLevel="6" x14ac:dyDescent="0.25">
      <c r="A615" s="15" t="s">
        <v>190</v>
      </c>
      <c r="B615" s="16" t="s">
        <v>121</v>
      </c>
      <c r="C615" s="16" t="s">
        <v>213</v>
      </c>
      <c r="D615" s="15"/>
      <c r="E615" s="17" t="s">
        <v>492</v>
      </c>
      <c r="F615" s="8">
        <f>F616+F617+F618</f>
        <v>13048.8</v>
      </c>
      <c r="G615" s="8">
        <f>G616+G617+G618</f>
        <v>12673</v>
      </c>
      <c r="H615" s="1"/>
    </row>
    <row r="616" spans="1:8" ht="63.75" outlineLevel="7" x14ac:dyDescent="0.25">
      <c r="A616" s="15" t="s">
        <v>190</v>
      </c>
      <c r="B616" s="16" t="s">
        <v>121</v>
      </c>
      <c r="C616" s="16" t="s">
        <v>213</v>
      </c>
      <c r="D616" s="15" t="s">
        <v>6</v>
      </c>
      <c r="E616" s="17" t="s">
        <v>289</v>
      </c>
      <c r="F616" s="8">
        <v>5789.4</v>
      </c>
      <c r="G616" s="8">
        <v>5575.2</v>
      </c>
      <c r="H616" s="1"/>
    </row>
    <row r="617" spans="1:8" ht="25.5" outlineLevel="7" x14ac:dyDescent="0.25">
      <c r="A617" s="15" t="s">
        <v>190</v>
      </c>
      <c r="B617" s="16" t="s">
        <v>121</v>
      </c>
      <c r="C617" s="16" t="s">
        <v>213</v>
      </c>
      <c r="D617" s="15" t="s">
        <v>7</v>
      </c>
      <c r="E617" s="17" t="s">
        <v>290</v>
      </c>
      <c r="F617" s="8">
        <v>7224.2</v>
      </c>
      <c r="G617" s="8">
        <v>7063.6</v>
      </c>
      <c r="H617" s="1"/>
    </row>
    <row r="618" spans="1:8" outlineLevel="7" x14ac:dyDescent="0.25">
      <c r="A618" s="15" t="s">
        <v>190</v>
      </c>
      <c r="B618" s="16" t="s">
        <v>121</v>
      </c>
      <c r="C618" s="16" t="s">
        <v>213</v>
      </c>
      <c r="D618" s="15" t="s">
        <v>8</v>
      </c>
      <c r="E618" s="17" t="s">
        <v>291</v>
      </c>
      <c r="F618" s="8">
        <v>35.200000000000003</v>
      </c>
      <c r="G618" s="8">
        <v>34.200000000000003</v>
      </c>
      <c r="H618" s="1"/>
    </row>
    <row r="619" spans="1:8" ht="51" outlineLevel="7" x14ac:dyDescent="0.25">
      <c r="A619" s="15" t="s">
        <v>190</v>
      </c>
      <c r="B619" s="16" t="s">
        <v>121</v>
      </c>
      <c r="C619" s="16" t="s">
        <v>894</v>
      </c>
      <c r="D619" s="15"/>
      <c r="E619" s="17" t="s">
        <v>667</v>
      </c>
      <c r="F619" s="8">
        <f>F620</f>
        <v>90</v>
      </c>
      <c r="G619" s="8">
        <f t="shared" ref="G619" si="100">G620</f>
        <v>90</v>
      </c>
      <c r="H619" s="1"/>
    </row>
    <row r="620" spans="1:8" ht="25.5" outlineLevel="7" x14ac:dyDescent="0.25">
      <c r="A620" s="15" t="s">
        <v>190</v>
      </c>
      <c r="B620" s="16" t="s">
        <v>121</v>
      </c>
      <c r="C620" s="16" t="s">
        <v>894</v>
      </c>
      <c r="D620" s="15" t="s">
        <v>7</v>
      </c>
      <c r="E620" s="17" t="s">
        <v>290</v>
      </c>
      <c r="F620" s="8">
        <v>90</v>
      </c>
      <c r="G620" s="8">
        <v>90</v>
      </c>
      <c r="H620" s="1"/>
    </row>
    <row r="621" spans="1:8" ht="38.25" outlineLevel="7" x14ac:dyDescent="0.25">
      <c r="A621" s="15" t="s">
        <v>190</v>
      </c>
      <c r="B621" s="16" t="s">
        <v>121</v>
      </c>
      <c r="C621" s="16" t="s">
        <v>560</v>
      </c>
      <c r="D621" s="15"/>
      <c r="E621" s="17" t="s">
        <v>559</v>
      </c>
      <c r="F621" s="8">
        <f>F622</f>
        <v>122.9</v>
      </c>
      <c r="G621" s="8">
        <f>G622</f>
        <v>122.9</v>
      </c>
      <c r="H621" s="1"/>
    </row>
    <row r="622" spans="1:8" ht="63.75" outlineLevel="7" x14ac:dyDescent="0.25">
      <c r="A622" s="15" t="s">
        <v>190</v>
      </c>
      <c r="B622" s="16" t="s">
        <v>121</v>
      </c>
      <c r="C622" s="16" t="s">
        <v>560</v>
      </c>
      <c r="D622" s="15" t="s">
        <v>6</v>
      </c>
      <c r="E622" s="17" t="s">
        <v>289</v>
      </c>
      <c r="F622" s="8">
        <v>122.9</v>
      </c>
      <c r="G622" s="8">
        <v>122.9</v>
      </c>
      <c r="H622" s="1"/>
    </row>
    <row r="623" spans="1:8" ht="25.5" outlineLevel="5" x14ac:dyDescent="0.25">
      <c r="A623" s="15" t="s">
        <v>190</v>
      </c>
      <c r="B623" s="16" t="s">
        <v>121</v>
      </c>
      <c r="C623" s="16" t="s">
        <v>214</v>
      </c>
      <c r="D623" s="15"/>
      <c r="E623" s="17" t="s">
        <v>673</v>
      </c>
      <c r="F623" s="8">
        <f>F624+F626+F636+F634+F628+F630+F632</f>
        <v>44420.9</v>
      </c>
      <c r="G623" s="8">
        <f>G624+G626+G636+G634+G628+G630+G632</f>
        <v>43364.1</v>
      </c>
      <c r="H623" s="1"/>
    </row>
    <row r="624" spans="1:8" s="49" customFormat="1" ht="51" outlineLevel="5" x14ac:dyDescent="0.25">
      <c r="A624" s="15" t="s">
        <v>190</v>
      </c>
      <c r="B624" s="15" t="s">
        <v>121</v>
      </c>
      <c r="C624" s="16" t="s">
        <v>557</v>
      </c>
      <c r="D624" s="16"/>
      <c r="E624" s="17" t="s">
        <v>568</v>
      </c>
      <c r="F624" s="8">
        <f>F625</f>
        <v>16288.9</v>
      </c>
      <c r="G624" s="8">
        <f>G625</f>
        <v>16288.9</v>
      </c>
    </row>
    <row r="625" spans="1:8" ht="25.5" outlineLevel="5" x14ac:dyDescent="0.25">
      <c r="A625" s="15" t="s">
        <v>190</v>
      </c>
      <c r="B625" s="15" t="s">
        <v>121</v>
      </c>
      <c r="C625" s="16" t="s">
        <v>557</v>
      </c>
      <c r="D625" s="16" t="s">
        <v>39</v>
      </c>
      <c r="E625" s="17" t="s">
        <v>316</v>
      </c>
      <c r="F625" s="8">
        <v>16288.9</v>
      </c>
      <c r="G625" s="8">
        <v>16288.9</v>
      </c>
      <c r="H625" s="1"/>
    </row>
    <row r="626" spans="1:8" ht="25.5" outlineLevel="6" x14ac:dyDescent="0.25">
      <c r="A626" s="15" t="s">
        <v>190</v>
      </c>
      <c r="B626" s="16" t="s">
        <v>121</v>
      </c>
      <c r="C626" s="16" t="s">
        <v>215</v>
      </c>
      <c r="D626" s="15"/>
      <c r="E626" s="17" t="s">
        <v>494</v>
      </c>
      <c r="F626" s="8">
        <f>F627</f>
        <v>23729.4</v>
      </c>
      <c r="G626" s="8">
        <f>G627</f>
        <v>22672.6</v>
      </c>
      <c r="H626" s="1"/>
    </row>
    <row r="627" spans="1:8" ht="25.5" outlineLevel="7" x14ac:dyDescent="0.25">
      <c r="A627" s="15" t="s">
        <v>190</v>
      </c>
      <c r="B627" s="16" t="s">
        <v>121</v>
      </c>
      <c r="C627" s="16" t="s">
        <v>215</v>
      </c>
      <c r="D627" s="15" t="s">
        <v>39</v>
      </c>
      <c r="E627" s="17" t="s">
        <v>316</v>
      </c>
      <c r="F627" s="8">
        <v>23729.4</v>
      </c>
      <c r="G627" s="8">
        <v>22672.6</v>
      </c>
      <c r="H627" s="1"/>
    </row>
    <row r="628" spans="1:8" ht="25.5" outlineLevel="7" x14ac:dyDescent="0.25">
      <c r="A628" s="15">
        <v>804</v>
      </c>
      <c r="B628" s="16" t="s">
        <v>121</v>
      </c>
      <c r="C628" s="16" t="s">
        <v>842</v>
      </c>
      <c r="D628" s="15"/>
      <c r="E628" s="17" t="s">
        <v>843</v>
      </c>
      <c r="F628" s="8">
        <v>1975.7</v>
      </c>
      <c r="G628" s="8">
        <v>1975.7</v>
      </c>
      <c r="H628" s="1"/>
    </row>
    <row r="629" spans="1:8" ht="25.5" outlineLevel="7" x14ac:dyDescent="0.25">
      <c r="A629" s="15">
        <v>804</v>
      </c>
      <c r="B629" s="16" t="s">
        <v>121</v>
      </c>
      <c r="C629" s="16" t="s">
        <v>842</v>
      </c>
      <c r="D629" s="15">
        <v>600</v>
      </c>
      <c r="E629" s="17" t="s">
        <v>537</v>
      </c>
      <c r="F629" s="8">
        <v>1975.7</v>
      </c>
      <c r="G629" s="8">
        <v>1975.7</v>
      </c>
      <c r="H629" s="1"/>
    </row>
    <row r="630" spans="1:8" outlineLevel="7" x14ac:dyDescent="0.25">
      <c r="A630" s="15">
        <v>804</v>
      </c>
      <c r="B630" s="16" t="s">
        <v>121</v>
      </c>
      <c r="C630" s="16" t="s">
        <v>845</v>
      </c>
      <c r="D630" s="15"/>
      <c r="E630" s="17" t="s">
        <v>844</v>
      </c>
      <c r="F630" s="8">
        <v>1016.3</v>
      </c>
      <c r="G630" s="8">
        <v>1016.3</v>
      </c>
      <c r="H630" s="1"/>
    </row>
    <row r="631" spans="1:8" ht="25.5" outlineLevel="7" x14ac:dyDescent="0.25">
      <c r="A631" s="15">
        <v>804</v>
      </c>
      <c r="B631" s="16" t="s">
        <v>121</v>
      </c>
      <c r="C631" s="16" t="s">
        <v>845</v>
      </c>
      <c r="D631" s="15">
        <v>600</v>
      </c>
      <c r="E631" s="17" t="s">
        <v>537</v>
      </c>
      <c r="F631" s="8">
        <v>1016.3</v>
      </c>
      <c r="G631" s="8">
        <v>1016.3</v>
      </c>
      <c r="H631" s="1"/>
    </row>
    <row r="632" spans="1:8" outlineLevel="7" x14ac:dyDescent="0.25">
      <c r="A632" s="15">
        <v>804</v>
      </c>
      <c r="B632" s="16" t="s">
        <v>121</v>
      </c>
      <c r="C632" s="16" t="s">
        <v>846</v>
      </c>
      <c r="D632" s="15"/>
      <c r="E632" s="17" t="s">
        <v>847</v>
      </c>
      <c r="F632" s="8">
        <v>456</v>
      </c>
      <c r="G632" s="8">
        <v>456</v>
      </c>
      <c r="H632" s="1"/>
    </row>
    <row r="633" spans="1:8" ht="25.5" outlineLevel="7" x14ac:dyDescent="0.25">
      <c r="A633" s="15">
        <v>804</v>
      </c>
      <c r="B633" s="16" t="s">
        <v>121</v>
      </c>
      <c r="C633" s="16" t="s">
        <v>846</v>
      </c>
      <c r="D633" s="15">
        <v>600</v>
      </c>
      <c r="E633" s="17" t="s">
        <v>316</v>
      </c>
      <c r="F633" s="8">
        <v>456</v>
      </c>
      <c r="G633" s="8">
        <v>456</v>
      </c>
      <c r="H633" s="1"/>
    </row>
    <row r="634" spans="1:8" ht="45" customHeight="1" outlineLevel="7" x14ac:dyDescent="0.25">
      <c r="A634" s="15" t="s">
        <v>190</v>
      </c>
      <c r="B634" s="16" t="s">
        <v>121</v>
      </c>
      <c r="C634" s="16" t="s">
        <v>666</v>
      </c>
      <c r="D634" s="15"/>
      <c r="E634" s="17" t="s">
        <v>688</v>
      </c>
      <c r="F634" s="8">
        <f>F635</f>
        <v>789.9</v>
      </c>
      <c r="G634" s="8">
        <f t="shared" ref="G634" si="101">G635</f>
        <v>789.9</v>
      </c>
      <c r="H634" s="1"/>
    </row>
    <row r="635" spans="1:8" ht="25.5" outlineLevel="7" x14ac:dyDescent="0.25">
      <c r="A635" s="15" t="s">
        <v>190</v>
      </c>
      <c r="B635" s="16" t="s">
        <v>121</v>
      </c>
      <c r="C635" s="16" t="s">
        <v>666</v>
      </c>
      <c r="D635" s="15" t="s">
        <v>39</v>
      </c>
      <c r="E635" s="17" t="s">
        <v>316</v>
      </c>
      <c r="F635" s="8">
        <v>789.9</v>
      </c>
      <c r="G635" s="8">
        <v>789.9</v>
      </c>
      <c r="H635" s="1"/>
    </row>
    <row r="636" spans="1:8" ht="38.25" outlineLevel="7" x14ac:dyDescent="0.25">
      <c r="A636" s="15" t="s">
        <v>190</v>
      </c>
      <c r="B636" s="16" t="s">
        <v>121</v>
      </c>
      <c r="C636" s="16" t="s">
        <v>561</v>
      </c>
      <c r="D636" s="15"/>
      <c r="E636" s="17" t="s">
        <v>559</v>
      </c>
      <c r="F636" s="8">
        <f>F637</f>
        <v>164.7</v>
      </c>
      <c r="G636" s="8">
        <f>G637</f>
        <v>164.7</v>
      </c>
      <c r="H636" s="1"/>
    </row>
    <row r="637" spans="1:8" ht="25.5" outlineLevel="7" x14ac:dyDescent="0.25">
      <c r="A637" s="15" t="s">
        <v>190</v>
      </c>
      <c r="B637" s="16" t="s">
        <v>121</v>
      </c>
      <c r="C637" s="16" t="s">
        <v>561</v>
      </c>
      <c r="D637" s="15">
        <v>600</v>
      </c>
      <c r="E637" s="17" t="s">
        <v>316</v>
      </c>
      <c r="F637" s="8">
        <v>164.7</v>
      </c>
      <c r="G637" s="8">
        <v>164.7</v>
      </c>
      <c r="H637" s="1"/>
    </row>
    <row r="638" spans="1:8" ht="38.25" outlineLevel="7" x14ac:dyDescent="0.25">
      <c r="A638" s="15">
        <v>804</v>
      </c>
      <c r="B638" s="16" t="s">
        <v>121</v>
      </c>
      <c r="C638" s="16" t="s">
        <v>848</v>
      </c>
      <c r="D638" s="15"/>
      <c r="E638" s="17" t="s">
        <v>849</v>
      </c>
      <c r="F638" s="8">
        <f>F639+F641+F643+F645</f>
        <v>500.2</v>
      </c>
      <c r="G638" s="8">
        <f>G639+G641+G643+G645</f>
        <v>1480.2</v>
      </c>
      <c r="H638" s="1"/>
    </row>
    <row r="639" spans="1:8" ht="25.5" outlineLevel="7" x14ac:dyDescent="0.25">
      <c r="A639" s="15">
        <v>804</v>
      </c>
      <c r="B639" s="16" t="s">
        <v>121</v>
      </c>
      <c r="C639" s="16" t="s">
        <v>850</v>
      </c>
      <c r="D639" s="15"/>
      <c r="E639" s="17" t="s">
        <v>851</v>
      </c>
      <c r="F639" s="8">
        <f>F640</f>
        <v>500.2</v>
      </c>
      <c r="G639" s="8">
        <v>500.2</v>
      </c>
      <c r="H639" s="1"/>
    </row>
    <row r="640" spans="1:8" ht="25.5" outlineLevel="7" x14ac:dyDescent="0.25">
      <c r="A640" s="15">
        <v>804</v>
      </c>
      <c r="B640" s="16" t="s">
        <v>121</v>
      </c>
      <c r="C640" s="16" t="s">
        <v>850</v>
      </c>
      <c r="D640" s="15">
        <v>200</v>
      </c>
      <c r="E640" s="17" t="s">
        <v>768</v>
      </c>
      <c r="F640" s="8">
        <v>500.2</v>
      </c>
      <c r="G640" s="8">
        <v>500.2</v>
      </c>
      <c r="H640" s="1"/>
    </row>
    <row r="641" spans="1:8" s="142" customFormat="1" ht="25.5" outlineLevel="7" x14ac:dyDescent="0.25">
      <c r="A641" s="72">
        <v>804</v>
      </c>
      <c r="B641" s="73" t="s">
        <v>121</v>
      </c>
      <c r="C641" s="73" t="s">
        <v>852</v>
      </c>
      <c r="D641" s="72"/>
      <c r="E641" s="74" t="s">
        <v>853</v>
      </c>
      <c r="F641" s="75">
        <f>F642</f>
        <v>0</v>
      </c>
      <c r="G641" s="75">
        <f>G642</f>
        <v>320</v>
      </c>
    </row>
    <row r="642" spans="1:8" s="142" customFormat="1" ht="25.5" outlineLevel="7" x14ac:dyDescent="0.25">
      <c r="A642" s="72">
        <v>804</v>
      </c>
      <c r="B642" s="73" t="s">
        <v>121</v>
      </c>
      <c r="C642" s="73" t="s">
        <v>852</v>
      </c>
      <c r="D642" s="72">
        <v>200</v>
      </c>
      <c r="E642" s="74" t="s">
        <v>768</v>
      </c>
      <c r="F642" s="75">
        <v>0</v>
      </c>
      <c r="G642" s="75">
        <v>320</v>
      </c>
    </row>
    <row r="643" spans="1:8" s="142" customFormat="1" ht="51" outlineLevel="7" x14ac:dyDescent="0.25">
      <c r="A643" s="72">
        <v>804</v>
      </c>
      <c r="B643" s="73" t="s">
        <v>121</v>
      </c>
      <c r="C643" s="73" t="s">
        <v>854</v>
      </c>
      <c r="D643" s="72"/>
      <c r="E643" s="74" t="s">
        <v>855</v>
      </c>
      <c r="F643" s="75">
        <f>F644</f>
        <v>0</v>
      </c>
      <c r="G643" s="75">
        <f>G644</f>
        <v>160</v>
      </c>
    </row>
    <row r="644" spans="1:8" s="142" customFormat="1" ht="25.5" outlineLevel="7" x14ac:dyDescent="0.25">
      <c r="A644" s="72">
        <v>804</v>
      </c>
      <c r="B644" s="73" t="s">
        <v>121</v>
      </c>
      <c r="C644" s="73" t="s">
        <v>854</v>
      </c>
      <c r="D644" s="72">
        <v>200</v>
      </c>
      <c r="E644" s="74" t="s">
        <v>290</v>
      </c>
      <c r="F644" s="75">
        <v>0</v>
      </c>
      <c r="G644" s="75">
        <v>160</v>
      </c>
    </row>
    <row r="645" spans="1:8" s="142" customFormat="1" ht="38.25" outlineLevel="7" x14ac:dyDescent="0.25">
      <c r="A645" s="72">
        <v>804</v>
      </c>
      <c r="B645" s="73" t="s">
        <v>121</v>
      </c>
      <c r="C645" s="73" t="s">
        <v>856</v>
      </c>
      <c r="D645" s="72"/>
      <c r="E645" s="74" t="s">
        <v>857</v>
      </c>
      <c r="F645" s="75">
        <f>F646</f>
        <v>0</v>
      </c>
      <c r="G645" s="75">
        <f>G646</f>
        <v>500</v>
      </c>
    </row>
    <row r="646" spans="1:8" s="142" customFormat="1" ht="25.5" outlineLevel="7" x14ac:dyDescent="0.25">
      <c r="A646" s="72">
        <v>804</v>
      </c>
      <c r="B646" s="73" t="s">
        <v>121</v>
      </c>
      <c r="C646" s="73" t="s">
        <v>856</v>
      </c>
      <c r="D646" s="72">
        <v>200</v>
      </c>
      <c r="E646" s="74" t="s">
        <v>768</v>
      </c>
      <c r="F646" s="75">
        <v>0</v>
      </c>
      <c r="G646" s="75">
        <v>500</v>
      </c>
    </row>
    <row r="647" spans="1:8" outlineLevel="2" x14ac:dyDescent="0.25">
      <c r="A647" s="15" t="s">
        <v>190</v>
      </c>
      <c r="B647" s="16" t="s">
        <v>216</v>
      </c>
      <c r="C647" s="16"/>
      <c r="D647" s="15"/>
      <c r="E647" s="17" t="s">
        <v>284</v>
      </c>
      <c r="F647" s="8">
        <f>F648</f>
        <v>3862.4</v>
      </c>
      <c r="G647" s="8">
        <f t="shared" ref="G647:G649" si="102">G648</f>
        <v>3919.7000000000003</v>
      </c>
      <c r="H647" s="1"/>
    </row>
    <row r="648" spans="1:8" ht="38.25" outlineLevel="3" x14ac:dyDescent="0.25">
      <c r="A648" s="15" t="s">
        <v>190</v>
      </c>
      <c r="B648" s="16" t="s">
        <v>216</v>
      </c>
      <c r="C648" s="16" t="s">
        <v>194</v>
      </c>
      <c r="D648" s="15"/>
      <c r="E648" s="17" t="s">
        <v>628</v>
      </c>
      <c r="F648" s="8">
        <f>F649</f>
        <v>3862.4</v>
      </c>
      <c r="G648" s="8">
        <f t="shared" si="102"/>
        <v>3919.7000000000003</v>
      </c>
      <c r="H648" s="1"/>
    </row>
    <row r="649" spans="1:8" ht="51.75" customHeight="1" outlineLevel="4" x14ac:dyDescent="0.25">
      <c r="A649" s="15" t="s">
        <v>190</v>
      </c>
      <c r="B649" s="16" t="s">
        <v>216</v>
      </c>
      <c r="C649" s="16" t="s">
        <v>217</v>
      </c>
      <c r="D649" s="15"/>
      <c r="E649" s="17" t="s">
        <v>516</v>
      </c>
      <c r="F649" s="8">
        <f>F650</f>
        <v>3862.4</v>
      </c>
      <c r="G649" s="8">
        <f t="shared" si="102"/>
        <v>3919.7000000000003</v>
      </c>
      <c r="H649" s="1"/>
    </row>
    <row r="650" spans="1:8" ht="40.5" customHeight="1" outlineLevel="4" x14ac:dyDescent="0.25">
      <c r="A650" s="15" t="s">
        <v>190</v>
      </c>
      <c r="B650" s="16" t="s">
        <v>216</v>
      </c>
      <c r="C650" s="16" t="s">
        <v>608</v>
      </c>
      <c r="D650" s="15"/>
      <c r="E650" s="17" t="s">
        <v>609</v>
      </c>
      <c r="F650" s="8">
        <f>F651+F655</f>
        <v>3862.4</v>
      </c>
      <c r="G650" s="8">
        <f t="shared" ref="G650" si="103">G651+G655</f>
        <v>3919.7000000000003</v>
      </c>
      <c r="H650" s="1"/>
    </row>
    <row r="651" spans="1:8" ht="38.25" outlineLevel="6" x14ac:dyDescent="0.25">
      <c r="A651" s="15" t="s">
        <v>190</v>
      </c>
      <c r="B651" s="16" t="s">
        <v>216</v>
      </c>
      <c r="C651" s="16" t="s">
        <v>614</v>
      </c>
      <c r="D651" s="15"/>
      <c r="E651" s="17" t="s">
        <v>495</v>
      </c>
      <c r="F651" s="8">
        <f>F652+F653+F654</f>
        <v>3862.4</v>
      </c>
      <c r="G651" s="75">
        <f t="shared" ref="G651" si="104">G652+G653+G654</f>
        <v>3859.8</v>
      </c>
      <c r="H651" s="1"/>
    </row>
    <row r="652" spans="1:8" ht="63.75" outlineLevel="7" x14ac:dyDescent="0.25">
      <c r="A652" s="15" t="s">
        <v>190</v>
      </c>
      <c r="B652" s="16" t="s">
        <v>216</v>
      </c>
      <c r="C652" s="16" t="s">
        <v>614</v>
      </c>
      <c r="D652" s="15" t="s">
        <v>6</v>
      </c>
      <c r="E652" s="17" t="s">
        <v>289</v>
      </c>
      <c r="F652" s="8">
        <v>3717.6</v>
      </c>
      <c r="G652" s="8">
        <v>3737.2</v>
      </c>
      <c r="H652" s="1"/>
    </row>
    <row r="653" spans="1:8" ht="25.5" outlineLevel="7" x14ac:dyDescent="0.25">
      <c r="A653" s="15" t="s">
        <v>190</v>
      </c>
      <c r="B653" s="16" t="s">
        <v>216</v>
      </c>
      <c r="C653" s="16" t="s">
        <v>614</v>
      </c>
      <c r="D653" s="15" t="s">
        <v>7</v>
      </c>
      <c r="E653" s="17" t="s">
        <v>290</v>
      </c>
      <c r="F653" s="8">
        <v>142</v>
      </c>
      <c r="G653" s="8">
        <v>120.8</v>
      </c>
      <c r="H653" s="1"/>
    </row>
    <row r="654" spans="1:8" outlineLevel="7" x14ac:dyDescent="0.25">
      <c r="A654" s="15" t="s">
        <v>190</v>
      </c>
      <c r="B654" s="16" t="s">
        <v>216</v>
      </c>
      <c r="C654" s="16" t="s">
        <v>614</v>
      </c>
      <c r="D654" s="15">
        <v>800</v>
      </c>
      <c r="E654" s="17" t="s">
        <v>291</v>
      </c>
      <c r="F654" s="8">
        <v>2.8</v>
      </c>
      <c r="G654" s="8">
        <v>1.8</v>
      </c>
      <c r="H654" s="1"/>
    </row>
    <row r="655" spans="1:8" s="142" customFormat="1" ht="51" outlineLevel="7" x14ac:dyDescent="0.25">
      <c r="A655" s="72">
        <v>804</v>
      </c>
      <c r="B655" s="73" t="s">
        <v>216</v>
      </c>
      <c r="C655" s="73" t="s">
        <v>734</v>
      </c>
      <c r="D655" s="72"/>
      <c r="E655" s="74" t="s">
        <v>735</v>
      </c>
      <c r="F655" s="75">
        <f>F656</f>
        <v>0</v>
      </c>
      <c r="G655" s="75">
        <f>G656</f>
        <v>59.9</v>
      </c>
    </row>
    <row r="656" spans="1:8" s="142" customFormat="1" ht="63.75" outlineLevel="7" x14ac:dyDescent="0.25">
      <c r="A656" s="72">
        <v>804</v>
      </c>
      <c r="B656" s="73" t="s">
        <v>216</v>
      </c>
      <c r="C656" s="73" t="s">
        <v>734</v>
      </c>
      <c r="D656" s="72">
        <v>100</v>
      </c>
      <c r="E656" s="74" t="s">
        <v>289</v>
      </c>
      <c r="F656" s="75">
        <v>0</v>
      </c>
      <c r="G656" s="75">
        <v>59.9</v>
      </c>
    </row>
    <row r="657" spans="1:8" outlineLevel="1" x14ac:dyDescent="0.25">
      <c r="A657" s="15" t="s">
        <v>190</v>
      </c>
      <c r="B657" s="16" t="s">
        <v>187</v>
      </c>
      <c r="C657" s="16"/>
      <c r="D657" s="15"/>
      <c r="E657" s="17" t="s">
        <v>243</v>
      </c>
      <c r="F657" s="8">
        <f>F668+F658</f>
        <v>8175.9</v>
      </c>
      <c r="G657" s="8">
        <f>G668+G658</f>
        <v>5189.8999999999996</v>
      </c>
      <c r="H657" s="1"/>
    </row>
    <row r="658" spans="1:8" outlineLevel="1" x14ac:dyDescent="0.25">
      <c r="A658" s="15" t="s">
        <v>190</v>
      </c>
      <c r="B658" s="16" t="s">
        <v>593</v>
      </c>
      <c r="C658" s="16"/>
      <c r="D658" s="15"/>
      <c r="E658" s="17" t="s">
        <v>594</v>
      </c>
      <c r="F658" s="8">
        <f t="shared" ref="F658:G658" si="105">F659</f>
        <v>2137</v>
      </c>
      <c r="G658" s="8">
        <f t="shared" si="105"/>
        <v>0</v>
      </c>
      <c r="H658" s="1"/>
    </row>
    <row r="659" spans="1:8" ht="38.25" outlineLevel="1" x14ac:dyDescent="0.25">
      <c r="A659" s="15" t="s">
        <v>190</v>
      </c>
      <c r="B659" s="16" t="s">
        <v>593</v>
      </c>
      <c r="C659" s="16" t="s">
        <v>219</v>
      </c>
      <c r="D659" s="15"/>
      <c r="E659" s="17" t="s">
        <v>629</v>
      </c>
      <c r="F659" s="8">
        <f>F660</f>
        <v>2137</v>
      </c>
      <c r="G659" s="8">
        <f>G660+G663+G665</f>
        <v>0</v>
      </c>
      <c r="H659" s="1"/>
    </row>
    <row r="660" spans="1:8" ht="25.5" outlineLevel="1" x14ac:dyDescent="0.25">
      <c r="A660" s="15">
        <v>804</v>
      </c>
      <c r="B660" s="16" t="s">
        <v>593</v>
      </c>
      <c r="C660" s="16" t="s">
        <v>220</v>
      </c>
      <c r="D660" s="15"/>
      <c r="E660" s="17" t="s">
        <v>496</v>
      </c>
      <c r="F660" s="8">
        <f>F661</f>
        <v>2137</v>
      </c>
      <c r="G660" s="8">
        <f>G661+G664+G666</f>
        <v>0</v>
      </c>
      <c r="H660" s="1"/>
    </row>
    <row r="661" spans="1:8" ht="25.5" outlineLevel="1" x14ac:dyDescent="0.25">
      <c r="A661" s="15">
        <v>804</v>
      </c>
      <c r="B661" s="16" t="s">
        <v>593</v>
      </c>
      <c r="C661" s="16" t="s">
        <v>858</v>
      </c>
      <c r="D661" s="15"/>
      <c r="E661" s="17" t="s">
        <v>595</v>
      </c>
      <c r="F661" s="8">
        <f>+F665+F667+F662</f>
        <v>2137</v>
      </c>
      <c r="G661" s="8">
        <f>G662+G665+G667</f>
        <v>0</v>
      </c>
      <c r="H661" s="1"/>
    </row>
    <row r="662" spans="1:8" ht="25.5" outlineLevel="1" x14ac:dyDescent="0.25">
      <c r="A662" s="15">
        <v>804</v>
      </c>
      <c r="B662" s="16" t="s">
        <v>593</v>
      </c>
      <c r="C662" s="16" t="s">
        <v>859</v>
      </c>
      <c r="D662" s="15"/>
      <c r="E662" s="17" t="s">
        <v>862</v>
      </c>
      <c r="F662" s="8">
        <v>45</v>
      </c>
      <c r="G662" s="8">
        <v>0</v>
      </c>
      <c r="H662" s="1"/>
    </row>
    <row r="663" spans="1:8" ht="25.5" outlineLevel="1" x14ac:dyDescent="0.25">
      <c r="A663" s="15">
        <v>804</v>
      </c>
      <c r="B663" s="16" t="s">
        <v>593</v>
      </c>
      <c r="C663" s="16" t="s">
        <v>859</v>
      </c>
      <c r="D663" s="15">
        <v>200</v>
      </c>
      <c r="E663" s="17" t="s">
        <v>768</v>
      </c>
      <c r="F663" s="8">
        <v>45</v>
      </c>
      <c r="G663" s="8">
        <v>0</v>
      </c>
      <c r="H663" s="1"/>
    </row>
    <row r="664" spans="1:8" ht="52.5" customHeight="1" outlineLevel="1" x14ac:dyDescent="0.25">
      <c r="A664" s="15">
        <v>804</v>
      </c>
      <c r="B664" s="16" t="s">
        <v>593</v>
      </c>
      <c r="C664" s="16" t="s">
        <v>860</v>
      </c>
      <c r="D664" s="15"/>
      <c r="E664" s="17" t="s">
        <v>897</v>
      </c>
      <c r="F664" s="8">
        <v>1882.4</v>
      </c>
      <c r="G664" s="8">
        <v>0</v>
      </c>
      <c r="H664" s="1"/>
    </row>
    <row r="665" spans="1:8" ht="25.5" outlineLevel="1" x14ac:dyDescent="0.25">
      <c r="A665" s="15">
        <v>804</v>
      </c>
      <c r="B665" s="16" t="s">
        <v>593</v>
      </c>
      <c r="C665" s="16" t="s">
        <v>860</v>
      </c>
      <c r="D665" s="15">
        <v>200</v>
      </c>
      <c r="E665" s="17" t="s">
        <v>768</v>
      </c>
      <c r="F665" s="8">
        <v>1882.4</v>
      </c>
      <c r="G665" s="8">
        <v>0</v>
      </c>
      <c r="H665" s="1"/>
    </row>
    <row r="666" spans="1:8" ht="78" customHeight="1" outlineLevel="1" x14ac:dyDescent="0.25">
      <c r="A666" s="15">
        <v>804</v>
      </c>
      <c r="B666" s="16" t="s">
        <v>593</v>
      </c>
      <c r="C666" s="16" t="s">
        <v>861</v>
      </c>
      <c r="D666" s="15"/>
      <c r="E666" s="17" t="s">
        <v>896</v>
      </c>
      <c r="F666" s="8">
        <v>209.6</v>
      </c>
      <c r="G666" s="8">
        <v>0</v>
      </c>
      <c r="H666" s="1"/>
    </row>
    <row r="667" spans="1:8" ht="25.5" outlineLevel="1" x14ac:dyDescent="0.25">
      <c r="A667" s="15">
        <v>804</v>
      </c>
      <c r="B667" s="16" t="s">
        <v>593</v>
      </c>
      <c r="C667" s="16" t="s">
        <v>861</v>
      </c>
      <c r="D667" s="15">
        <v>200</v>
      </c>
      <c r="E667" s="17" t="s">
        <v>290</v>
      </c>
      <c r="F667" s="8">
        <v>209.6</v>
      </c>
      <c r="G667" s="8">
        <v>0</v>
      </c>
      <c r="H667" s="1"/>
    </row>
    <row r="668" spans="1:8" outlineLevel="2" x14ac:dyDescent="0.25">
      <c r="A668" s="15" t="s">
        <v>190</v>
      </c>
      <c r="B668" s="16" t="s">
        <v>218</v>
      </c>
      <c r="C668" s="16"/>
      <c r="D668" s="15"/>
      <c r="E668" s="17" t="s">
        <v>285</v>
      </c>
      <c r="F668" s="8">
        <f>F669+F691</f>
        <v>6038.9</v>
      </c>
      <c r="G668" s="8">
        <f>G669+G691</f>
        <v>5189.8999999999996</v>
      </c>
      <c r="H668" s="1"/>
    </row>
    <row r="669" spans="1:8" ht="38.25" outlineLevel="3" x14ac:dyDescent="0.25">
      <c r="A669" s="15" t="s">
        <v>190</v>
      </c>
      <c r="B669" s="16" t="s">
        <v>218</v>
      </c>
      <c r="C669" s="16" t="s">
        <v>219</v>
      </c>
      <c r="D669" s="15"/>
      <c r="E669" s="17" t="s">
        <v>629</v>
      </c>
      <c r="F669" s="8">
        <f>F670+F683</f>
        <v>5988.9</v>
      </c>
      <c r="G669" s="8">
        <f>G670+G683</f>
        <v>5148.8999999999996</v>
      </c>
      <c r="H669" s="1"/>
    </row>
    <row r="670" spans="1:8" ht="25.5" outlineLevel="4" x14ac:dyDescent="0.25">
      <c r="A670" s="15" t="s">
        <v>190</v>
      </c>
      <c r="B670" s="16" t="s">
        <v>218</v>
      </c>
      <c r="C670" s="16" t="s">
        <v>220</v>
      </c>
      <c r="D670" s="15"/>
      <c r="E670" s="17" t="s">
        <v>496</v>
      </c>
      <c r="F670" s="8">
        <f>F671+F674+F678</f>
        <v>2296.8000000000002</v>
      </c>
      <c r="G670" s="8">
        <f>G671+G674+G678</f>
        <v>2184.4</v>
      </c>
      <c r="H670" s="1"/>
    </row>
    <row r="671" spans="1:8" ht="76.5" outlineLevel="5" x14ac:dyDescent="0.25">
      <c r="A671" s="15" t="s">
        <v>190</v>
      </c>
      <c r="B671" s="16" t="s">
        <v>218</v>
      </c>
      <c r="C671" s="16" t="s">
        <v>221</v>
      </c>
      <c r="D671" s="15"/>
      <c r="E671" s="17" t="s">
        <v>497</v>
      </c>
      <c r="F671" s="8">
        <f t="shared" ref="F671:G672" si="106">F672</f>
        <v>600</v>
      </c>
      <c r="G671" s="8">
        <f t="shared" si="106"/>
        <v>548.5</v>
      </c>
      <c r="H671" s="1"/>
    </row>
    <row r="672" spans="1:8" ht="89.25" outlineLevel="6" x14ac:dyDescent="0.25">
      <c r="A672" s="15" t="s">
        <v>190</v>
      </c>
      <c r="B672" s="16" t="s">
        <v>218</v>
      </c>
      <c r="C672" s="16" t="s">
        <v>222</v>
      </c>
      <c r="D672" s="15"/>
      <c r="E672" s="17" t="s">
        <v>498</v>
      </c>
      <c r="F672" s="8">
        <f t="shared" si="106"/>
        <v>600</v>
      </c>
      <c r="G672" s="8">
        <f t="shared" si="106"/>
        <v>548.5</v>
      </c>
      <c r="H672" s="1"/>
    </row>
    <row r="673" spans="1:8" ht="25.5" outlineLevel="7" x14ac:dyDescent="0.25">
      <c r="A673" s="15" t="s">
        <v>190</v>
      </c>
      <c r="B673" s="16" t="s">
        <v>218</v>
      </c>
      <c r="C673" s="16" t="s">
        <v>222</v>
      </c>
      <c r="D673" s="15" t="s">
        <v>7</v>
      </c>
      <c r="E673" s="17" t="s">
        <v>290</v>
      </c>
      <c r="F673" s="8">
        <v>600</v>
      </c>
      <c r="G673" s="8">
        <v>548.5</v>
      </c>
      <c r="H673" s="1"/>
    </row>
    <row r="674" spans="1:8" ht="38.25" outlineLevel="5" x14ac:dyDescent="0.25">
      <c r="A674" s="15" t="s">
        <v>190</v>
      </c>
      <c r="B674" s="16" t="s">
        <v>218</v>
      </c>
      <c r="C674" s="16" t="s">
        <v>223</v>
      </c>
      <c r="D674" s="15"/>
      <c r="E674" s="17" t="s">
        <v>689</v>
      </c>
      <c r="F674" s="8">
        <f t="shared" ref="F674:G674" si="107">F675</f>
        <v>1200</v>
      </c>
      <c r="G674" s="8">
        <f t="shared" si="107"/>
        <v>1214.9000000000001</v>
      </c>
      <c r="H674" s="1"/>
    </row>
    <row r="675" spans="1:8" ht="38.25" outlineLevel="6" x14ac:dyDescent="0.25">
      <c r="A675" s="15" t="s">
        <v>190</v>
      </c>
      <c r="B675" s="16" t="s">
        <v>218</v>
      </c>
      <c r="C675" s="16" t="s">
        <v>224</v>
      </c>
      <c r="D675" s="15"/>
      <c r="E675" s="17" t="s">
        <v>501</v>
      </c>
      <c r="F675" s="8">
        <f>F677+F676</f>
        <v>1200</v>
      </c>
      <c r="G675" s="8">
        <f t="shared" ref="G675" si="108">G677+G676</f>
        <v>1214.9000000000001</v>
      </c>
      <c r="H675" s="1"/>
    </row>
    <row r="676" spans="1:8" ht="63.75" outlineLevel="6" x14ac:dyDescent="0.25">
      <c r="A676" s="15" t="s">
        <v>190</v>
      </c>
      <c r="B676" s="16" t="s">
        <v>218</v>
      </c>
      <c r="C676" s="16" t="s">
        <v>224</v>
      </c>
      <c r="D676" s="15" t="s">
        <v>6</v>
      </c>
      <c r="E676" s="17" t="s">
        <v>289</v>
      </c>
      <c r="F676" s="8">
        <v>400</v>
      </c>
      <c r="G676" s="8">
        <v>415.7</v>
      </c>
      <c r="H676" s="1"/>
    </row>
    <row r="677" spans="1:8" ht="25.5" outlineLevel="7" x14ac:dyDescent="0.25">
      <c r="A677" s="15" t="s">
        <v>190</v>
      </c>
      <c r="B677" s="16" t="s">
        <v>218</v>
      </c>
      <c r="C677" s="16" t="s">
        <v>224</v>
      </c>
      <c r="D677" s="15" t="s">
        <v>7</v>
      </c>
      <c r="E677" s="17" t="s">
        <v>290</v>
      </c>
      <c r="F677" s="8">
        <v>800</v>
      </c>
      <c r="G677" s="8">
        <v>799.2</v>
      </c>
      <c r="H677" s="1"/>
    </row>
    <row r="678" spans="1:8" ht="25.5" outlineLevel="7" x14ac:dyDescent="0.25">
      <c r="A678" s="15">
        <v>804</v>
      </c>
      <c r="B678" s="16" t="s">
        <v>218</v>
      </c>
      <c r="C678" s="16" t="s">
        <v>858</v>
      </c>
      <c r="D678" s="15"/>
      <c r="E678" s="17" t="s">
        <v>595</v>
      </c>
      <c r="F678" s="8">
        <f>F679+F681</f>
        <v>496.8</v>
      </c>
      <c r="G678" s="8">
        <f>G679+G681</f>
        <v>421</v>
      </c>
      <c r="H678" s="1"/>
    </row>
    <row r="679" spans="1:8" ht="91.5" customHeight="1" outlineLevel="7" x14ac:dyDescent="0.25">
      <c r="A679" s="15">
        <v>804</v>
      </c>
      <c r="B679" s="16" t="s">
        <v>218</v>
      </c>
      <c r="C679" s="16" t="s">
        <v>863</v>
      </c>
      <c r="D679" s="15"/>
      <c r="E679" s="17" t="s">
        <v>864</v>
      </c>
      <c r="F679" s="8">
        <v>336.8</v>
      </c>
      <c r="G679" s="8">
        <v>336.8</v>
      </c>
      <c r="H679" s="1"/>
    </row>
    <row r="680" spans="1:8" ht="25.5" outlineLevel="7" x14ac:dyDescent="0.25">
      <c r="A680" s="15">
        <v>804</v>
      </c>
      <c r="B680" s="16" t="s">
        <v>218</v>
      </c>
      <c r="C680" s="16" t="s">
        <v>865</v>
      </c>
      <c r="D680" s="15">
        <v>200</v>
      </c>
      <c r="E680" s="17" t="s">
        <v>290</v>
      </c>
      <c r="F680" s="8">
        <v>336.8</v>
      </c>
      <c r="G680" s="8">
        <v>336.8</v>
      </c>
      <c r="H680" s="1"/>
    </row>
    <row r="681" spans="1:8" ht="102.75" customHeight="1" outlineLevel="7" x14ac:dyDescent="0.25">
      <c r="A681" s="15">
        <v>804</v>
      </c>
      <c r="B681" s="16" t="s">
        <v>218</v>
      </c>
      <c r="C681" s="16" t="s">
        <v>866</v>
      </c>
      <c r="D681" s="15"/>
      <c r="E681" s="17" t="s">
        <v>867</v>
      </c>
      <c r="F681" s="8">
        <v>160</v>
      </c>
      <c r="G681" s="8">
        <v>84.2</v>
      </c>
      <c r="H681" s="1"/>
    </row>
    <row r="682" spans="1:8" ht="25.5" outlineLevel="7" x14ac:dyDescent="0.25">
      <c r="A682" s="15">
        <v>804</v>
      </c>
      <c r="B682" s="16" t="s">
        <v>218</v>
      </c>
      <c r="C682" s="16" t="s">
        <v>866</v>
      </c>
      <c r="D682" s="15">
        <v>200</v>
      </c>
      <c r="E682" s="17" t="s">
        <v>290</v>
      </c>
      <c r="F682" s="8">
        <v>160</v>
      </c>
      <c r="G682" s="8">
        <v>84.2</v>
      </c>
      <c r="H682" s="1"/>
    </row>
    <row r="683" spans="1:8" ht="25.5" outlineLevel="4" x14ac:dyDescent="0.25">
      <c r="A683" s="15" t="s">
        <v>190</v>
      </c>
      <c r="B683" s="16" t="s">
        <v>218</v>
      </c>
      <c r="C683" s="16" t="s">
        <v>225</v>
      </c>
      <c r="D683" s="15"/>
      <c r="E683" s="17" t="s">
        <v>504</v>
      </c>
      <c r="F683" s="8">
        <f t="shared" ref="F683:G683" si="109">F684</f>
        <v>3692.1</v>
      </c>
      <c r="G683" s="8">
        <f t="shared" si="109"/>
        <v>2964.5</v>
      </c>
      <c r="H683" s="1"/>
    </row>
    <row r="684" spans="1:8" ht="25.5" outlineLevel="5" x14ac:dyDescent="0.25">
      <c r="A684" s="15" t="s">
        <v>190</v>
      </c>
      <c r="B684" s="16" t="s">
        <v>218</v>
      </c>
      <c r="C684" s="16" t="s">
        <v>226</v>
      </c>
      <c r="D684" s="15"/>
      <c r="E684" s="17" t="s">
        <v>505</v>
      </c>
      <c r="F684" s="8">
        <f>F685+F689</f>
        <v>3692.1</v>
      </c>
      <c r="G684" s="8">
        <f>G685+G689</f>
        <v>2964.5</v>
      </c>
      <c r="H684" s="1"/>
    </row>
    <row r="685" spans="1:8" ht="25.5" outlineLevel="6" x14ac:dyDescent="0.25">
      <c r="A685" s="15" t="s">
        <v>190</v>
      </c>
      <c r="B685" s="16" t="s">
        <v>218</v>
      </c>
      <c r="C685" s="16" t="s">
        <v>227</v>
      </c>
      <c r="D685" s="15"/>
      <c r="E685" s="17" t="s">
        <v>506</v>
      </c>
      <c r="F685" s="8">
        <f>F686+F687+F688</f>
        <v>3552.1</v>
      </c>
      <c r="G685" s="8">
        <f>G686+G687+G688</f>
        <v>2824.5</v>
      </c>
      <c r="H685" s="1"/>
    </row>
    <row r="686" spans="1:8" ht="63.75" outlineLevel="7" x14ac:dyDescent="0.25">
      <c r="A686" s="15" t="s">
        <v>190</v>
      </c>
      <c r="B686" s="16" t="s">
        <v>218</v>
      </c>
      <c r="C686" s="16" t="s">
        <v>227</v>
      </c>
      <c r="D686" s="15" t="s">
        <v>6</v>
      </c>
      <c r="E686" s="17" t="s">
        <v>289</v>
      </c>
      <c r="F686" s="8">
        <v>2159.5</v>
      </c>
      <c r="G686" s="8">
        <v>1634.5</v>
      </c>
      <c r="H686" s="1"/>
    </row>
    <row r="687" spans="1:8" ht="25.5" outlineLevel="7" x14ac:dyDescent="0.25">
      <c r="A687" s="15" t="s">
        <v>190</v>
      </c>
      <c r="B687" s="16" t="s">
        <v>218</v>
      </c>
      <c r="C687" s="16" t="s">
        <v>227</v>
      </c>
      <c r="D687" s="15" t="s">
        <v>7</v>
      </c>
      <c r="E687" s="17" t="s">
        <v>290</v>
      </c>
      <c r="F687" s="8">
        <v>1222.5999999999999</v>
      </c>
      <c r="G687" s="8">
        <v>1140.3</v>
      </c>
      <c r="H687" s="1"/>
    </row>
    <row r="688" spans="1:8" outlineLevel="7" x14ac:dyDescent="0.25">
      <c r="A688" s="15" t="s">
        <v>190</v>
      </c>
      <c r="B688" s="16" t="s">
        <v>218</v>
      </c>
      <c r="C688" s="16" t="s">
        <v>227</v>
      </c>
      <c r="D688" s="15">
        <v>800</v>
      </c>
      <c r="E688" s="17" t="s">
        <v>291</v>
      </c>
      <c r="F688" s="8">
        <v>170</v>
      </c>
      <c r="G688" s="8">
        <v>49.7</v>
      </c>
      <c r="H688" s="1"/>
    </row>
    <row r="689" spans="1:8" ht="25.5" customHeight="1" outlineLevel="7" x14ac:dyDescent="0.25">
      <c r="A689" s="15" t="s">
        <v>190</v>
      </c>
      <c r="B689" s="16" t="s">
        <v>218</v>
      </c>
      <c r="C689" s="16" t="s">
        <v>690</v>
      </c>
      <c r="D689" s="15"/>
      <c r="E689" s="155" t="s">
        <v>691</v>
      </c>
      <c r="F689" s="8">
        <f>F690</f>
        <v>140</v>
      </c>
      <c r="G689" s="8">
        <f t="shared" ref="G689" si="110">G690</f>
        <v>140</v>
      </c>
      <c r="H689" s="1"/>
    </row>
    <row r="690" spans="1:8" ht="25.5" outlineLevel="7" x14ac:dyDescent="0.25">
      <c r="A690" s="15" t="s">
        <v>190</v>
      </c>
      <c r="B690" s="16" t="s">
        <v>218</v>
      </c>
      <c r="C690" s="16" t="s">
        <v>690</v>
      </c>
      <c r="D690" s="15" t="s">
        <v>7</v>
      </c>
      <c r="E690" s="17" t="s">
        <v>290</v>
      </c>
      <c r="F690" s="8">
        <v>140</v>
      </c>
      <c r="G690" s="8">
        <v>140</v>
      </c>
      <c r="H690" s="1"/>
    </row>
    <row r="691" spans="1:8" ht="38.25" outlineLevel="3" x14ac:dyDescent="0.25">
      <c r="A691" s="15" t="s">
        <v>190</v>
      </c>
      <c r="B691" s="16" t="s">
        <v>218</v>
      </c>
      <c r="C691" s="16" t="s">
        <v>135</v>
      </c>
      <c r="D691" s="15"/>
      <c r="E691" s="17" t="s">
        <v>633</v>
      </c>
      <c r="F691" s="8">
        <f t="shared" ref="F691:G694" si="111">F692</f>
        <v>50</v>
      </c>
      <c r="G691" s="8">
        <f t="shared" si="111"/>
        <v>41</v>
      </c>
      <c r="H691" s="1"/>
    </row>
    <row r="692" spans="1:8" ht="25.5" outlineLevel="4" x14ac:dyDescent="0.25">
      <c r="A692" s="15" t="s">
        <v>190</v>
      </c>
      <c r="B692" s="16" t="s">
        <v>218</v>
      </c>
      <c r="C692" s="16" t="s">
        <v>144</v>
      </c>
      <c r="D692" s="15"/>
      <c r="E692" s="17" t="s">
        <v>427</v>
      </c>
      <c r="F692" s="8">
        <f t="shared" si="111"/>
        <v>50</v>
      </c>
      <c r="G692" s="8">
        <f t="shared" si="111"/>
        <v>41</v>
      </c>
      <c r="H692" s="1"/>
    </row>
    <row r="693" spans="1:8" ht="38.25" outlineLevel="5" x14ac:dyDescent="0.25">
      <c r="A693" s="15" t="s">
        <v>190</v>
      </c>
      <c r="B693" s="16" t="s">
        <v>218</v>
      </c>
      <c r="C693" s="16" t="s">
        <v>191</v>
      </c>
      <c r="D693" s="15"/>
      <c r="E693" s="17" t="s">
        <v>467</v>
      </c>
      <c r="F693" s="8">
        <f t="shared" si="111"/>
        <v>50</v>
      </c>
      <c r="G693" s="8">
        <f t="shared" si="111"/>
        <v>41</v>
      </c>
      <c r="H693" s="1"/>
    </row>
    <row r="694" spans="1:8" ht="25.5" outlineLevel="6" x14ac:dyDescent="0.25">
      <c r="A694" s="15" t="s">
        <v>190</v>
      </c>
      <c r="B694" s="16" t="s">
        <v>218</v>
      </c>
      <c r="C694" s="16" t="s">
        <v>192</v>
      </c>
      <c r="D694" s="15"/>
      <c r="E694" s="17" t="s">
        <v>468</v>
      </c>
      <c r="F694" s="8">
        <f t="shared" si="111"/>
        <v>50</v>
      </c>
      <c r="G694" s="8">
        <f t="shared" si="111"/>
        <v>41</v>
      </c>
      <c r="H694" s="1"/>
    </row>
    <row r="695" spans="1:8" ht="63.75" outlineLevel="7" x14ac:dyDescent="0.25">
      <c r="A695" s="15" t="s">
        <v>190</v>
      </c>
      <c r="B695" s="16" t="s">
        <v>218</v>
      </c>
      <c r="C695" s="16" t="s">
        <v>192</v>
      </c>
      <c r="D695" s="15">
        <v>100</v>
      </c>
      <c r="E695" s="17" t="s">
        <v>289</v>
      </c>
      <c r="F695" s="8">
        <v>50</v>
      </c>
      <c r="G695" s="8">
        <v>41</v>
      </c>
    </row>
    <row r="696" spans="1:8" s="3" customFormat="1" ht="30.75" customHeight="1" x14ac:dyDescent="0.25">
      <c r="A696" s="19" t="s">
        <v>228</v>
      </c>
      <c r="B696" s="46"/>
      <c r="C696" s="46"/>
      <c r="D696" s="19"/>
      <c r="E696" s="20" t="s">
        <v>234</v>
      </c>
      <c r="F696" s="7">
        <f t="shared" ref="F696:G700" si="112">F697</f>
        <v>1275.7</v>
      </c>
      <c r="G696" s="7">
        <f t="shared" si="112"/>
        <v>1275.2</v>
      </c>
      <c r="H696" s="58"/>
    </row>
    <row r="697" spans="1:8" outlineLevel="1" x14ac:dyDescent="0.25">
      <c r="A697" s="15" t="s">
        <v>228</v>
      </c>
      <c r="B697" s="16" t="s">
        <v>1</v>
      </c>
      <c r="C697" s="16"/>
      <c r="D697" s="15"/>
      <c r="E697" s="17" t="s">
        <v>235</v>
      </c>
      <c r="F697" s="8">
        <f t="shared" si="112"/>
        <v>1275.7</v>
      </c>
      <c r="G697" s="8">
        <f t="shared" si="112"/>
        <v>1275.2</v>
      </c>
    </row>
    <row r="698" spans="1:8" ht="38.25" outlineLevel="2" x14ac:dyDescent="0.25">
      <c r="A698" s="15" t="s">
        <v>228</v>
      </c>
      <c r="B698" s="16" t="s">
        <v>2</v>
      </c>
      <c r="C698" s="16"/>
      <c r="D698" s="15"/>
      <c r="E698" s="17" t="s">
        <v>244</v>
      </c>
      <c r="F698" s="8">
        <f t="shared" si="112"/>
        <v>1275.7</v>
      </c>
      <c r="G698" s="8">
        <f t="shared" si="112"/>
        <v>1275.2</v>
      </c>
    </row>
    <row r="699" spans="1:8" outlineLevel="3" x14ac:dyDescent="0.25">
      <c r="A699" s="15" t="s">
        <v>228</v>
      </c>
      <c r="B699" s="16" t="s">
        <v>2</v>
      </c>
      <c r="C699" s="16" t="s">
        <v>3</v>
      </c>
      <c r="D699" s="15"/>
      <c r="E699" s="17" t="s">
        <v>245</v>
      </c>
      <c r="F699" s="8">
        <f t="shared" si="112"/>
        <v>1275.7</v>
      </c>
      <c r="G699" s="8">
        <f t="shared" si="112"/>
        <v>1275.2</v>
      </c>
    </row>
    <row r="700" spans="1:8" ht="38.25" outlineLevel="4" x14ac:dyDescent="0.25">
      <c r="A700" s="15" t="s">
        <v>228</v>
      </c>
      <c r="B700" s="16" t="s">
        <v>2</v>
      </c>
      <c r="C700" s="16" t="s">
        <v>4</v>
      </c>
      <c r="D700" s="15"/>
      <c r="E700" s="17" t="s">
        <v>287</v>
      </c>
      <c r="F700" s="8">
        <f t="shared" si="112"/>
        <v>1275.7</v>
      </c>
      <c r="G700" s="8">
        <f t="shared" si="112"/>
        <v>1275.2</v>
      </c>
    </row>
    <row r="701" spans="1:8" ht="28.5" customHeight="1" outlineLevel="6" x14ac:dyDescent="0.25">
      <c r="A701" s="15" t="s">
        <v>228</v>
      </c>
      <c r="B701" s="16" t="s">
        <v>2</v>
      </c>
      <c r="C701" s="16" t="s">
        <v>229</v>
      </c>
      <c r="D701" s="15"/>
      <c r="E701" s="17" t="s">
        <v>234</v>
      </c>
      <c r="F701" s="8">
        <f>F702+F703</f>
        <v>1275.7</v>
      </c>
      <c r="G701" s="8">
        <f>G702+G703</f>
        <v>1275.2</v>
      </c>
    </row>
    <row r="702" spans="1:8" ht="63.75" outlineLevel="7" x14ac:dyDescent="0.25">
      <c r="A702" s="28" t="s">
        <v>228</v>
      </c>
      <c r="B702" s="133" t="s">
        <v>2</v>
      </c>
      <c r="C702" s="133" t="s">
        <v>229</v>
      </c>
      <c r="D702" s="28" t="s">
        <v>6</v>
      </c>
      <c r="E702" s="29" t="s">
        <v>289</v>
      </c>
      <c r="F702" s="30">
        <v>1274.7</v>
      </c>
      <c r="G702" s="30">
        <v>1274.7</v>
      </c>
    </row>
    <row r="703" spans="1:8" ht="28.5" customHeight="1" x14ac:dyDescent="0.25">
      <c r="A703" s="39" t="s">
        <v>228</v>
      </c>
      <c r="B703" s="134" t="s">
        <v>2</v>
      </c>
      <c r="C703" s="134" t="s">
        <v>229</v>
      </c>
      <c r="D703" s="39">
        <v>200</v>
      </c>
      <c r="E703" s="135" t="s">
        <v>290</v>
      </c>
      <c r="F703" s="136">
        <v>1</v>
      </c>
      <c r="G703" s="136">
        <v>0.5</v>
      </c>
    </row>
    <row r="704" spans="1:8" ht="12.75" customHeight="1" x14ac:dyDescent="0.25">
      <c r="A704" s="23"/>
      <c r="B704" s="137"/>
      <c r="C704" s="137"/>
      <c r="D704" s="23"/>
      <c r="E704" s="23"/>
      <c r="F704" s="5"/>
      <c r="G704" s="5"/>
    </row>
    <row r="705" spans="5:7" ht="15.2" customHeight="1" x14ac:dyDescent="0.25">
      <c r="E705" s="183"/>
      <c r="F705" s="184"/>
      <c r="G705" s="184"/>
    </row>
    <row r="706" spans="5:7" x14ac:dyDescent="0.25">
      <c r="F706" s="138"/>
      <c r="G706" s="138"/>
    </row>
    <row r="707" spans="5:7" x14ac:dyDescent="0.25">
      <c r="F707" s="138"/>
      <c r="G707" s="138"/>
    </row>
  </sheetData>
  <mergeCells count="15">
    <mergeCell ref="E1:G1"/>
    <mergeCell ref="E2:G2"/>
    <mergeCell ref="E3:G3"/>
    <mergeCell ref="E4:G4"/>
    <mergeCell ref="E5:G5"/>
    <mergeCell ref="A9:G9"/>
    <mergeCell ref="E705:G705"/>
    <mergeCell ref="A11:A12"/>
    <mergeCell ref="B11:B12"/>
    <mergeCell ref="C11:C12"/>
    <mergeCell ref="D11:D12"/>
    <mergeCell ref="E11:E12"/>
    <mergeCell ref="E10:G10"/>
    <mergeCell ref="F11:F12"/>
    <mergeCell ref="G11:G12"/>
  </mergeCells>
  <pageMargins left="0.78740157480314965" right="0.59055118110236227" top="0.59055118110236227" bottom="0.59055118110236227" header="0.39370078740157483" footer="0.51181102362204722"/>
  <pageSetup paperSize="9" scale="71" fitToHeight="0" orientation="portrait" r:id="rId1"/>
  <rowBreaks count="2" manualBreakCount="2">
    <brk id="537" max="16383" man="1"/>
    <brk id="589"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K568"/>
  <sheetViews>
    <sheetView showGridLines="0" tabSelected="1" zoomScaleSheetLayoutView="100" workbookViewId="0">
      <selection activeCell="G8" sqref="G8"/>
    </sheetView>
  </sheetViews>
  <sheetFormatPr defaultColWidth="9.140625" defaultRowHeight="15" outlineLevelRow="4" x14ac:dyDescent="0.25"/>
  <cols>
    <col min="1" max="1" width="10.7109375" style="140" customWidth="1"/>
    <col min="2" max="2" width="7.7109375" style="140" customWidth="1"/>
    <col min="3" max="3" width="58.7109375" style="21" customWidth="1"/>
    <col min="4" max="5" width="11.7109375" style="35" customWidth="1"/>
    <col min="6" max="6" width="9.140625" style="51" customWidth="1"/>
    <col min="7" max="16384" width="9.140625" style="22"/>
  </cols>
  <sheetData>
    <row r="1" spans="1:7" x14ac:dyDescent="0.25">
      <c r="C1" s="195" t="s">
        <v>740</v>
      </c>
      <c r="D1" s="195"/>
      <c r="E1" s="195"/>
      <c r="F1" s="22"/>
    </row>
    <row r="2" spans="1:7" ht="15" customHeight="1" x14ac:dyDescent="0.25">
      <c r="C2" s="195" t="s">
        <v>905</v>
      </c>
      <c r="D2" s="195"/>
      <c r="E2" s="195"/>
      <c r="F2" s="22"/>
    </row>
    <row r="3" spans="1:7" x14ac:dyDescent="0.25">
      <c r="C3" s="195" t="s">
        <v>907</v>
      </c>
      <c r="D3" s="195"/>
      <c r="E3" s="195"/>
      <c r="F3" s="22"/>
    </row>
    <row r="4" spans="1:7" x14ac:dyDescent="0.25">
      <c r="C4" s="195" t="s">
        <v>739</v>
      </c>
      <c r="D4" s="195"/>
      <c r="E4" s="195"/>
      <c r="F4" s="22"/>
    </row>
    <row r="5" spans="1:7" x14ac:dyDescent="0.25">
      <c r="C5" s="195" t="s">
        <v>884</v>
      </c>
      <c r="D5" s="195"/>
      <c r="E5" s="195"/>
      <c r="F5" s="22"/>
    </row>
    <row r="8" spans="1:7" s="44" customFormat="1" ht="78.75" customHeight="1" x14ac:dyDescent="0.3">
      <c r="A8" s="186" t="s">
        <v>886</v>
      </c>
      <c r="B8" s="186"/>
      <c r="C8" s="186"/>
      <c r="D8" s="186"/>
      <c r="E8" s="186"/>
      <c r="F8" s="45"/>
    </row>
    <row r="9" spans="1:7" x14ac:dyDescent="0.25">
      <c r="C9" s="120"/>
      <c r="D9" s="5"/>
      <c r="E9" s="5"/>
      <c r="F9" s="50"/>
    </row>
    <row r="10" spans="1:7" ht="15.75" customHeight="1" x14ac:dyDescent="0.25">
      <c r="C10" s="159"/>
      <c r="D10" s="160"/>
      <c r="E10" s="160"/>
      <c r="F10" s="50"/>
    </row>
    <row r="11" spans="1:7" ht="12" customHeight="1" x14ac:dyDescent="0.25">
      <c r="A11" s="185" t="s">
        <v>510</v>
      </c>
      <c r="B11" s="185" t="s">
        <v>511</v>
      </c>
      <c r="C11" s="161" t="s">
        <v>512</v>
      </c>
      <c r="D11" s="163" t="s">
        <v>736</v>
      </c>
      <c r="E11" s="165" t="s">
        <v>737</v>
      </c>
      <c r="F11" s="50"/>
    </row>
    <row r="12" spans="1:7" ht="42.75" customHeight="1" x14ac:dyDescent="0.25">
      <c r="A12" s="185"/>
      <c r="B12" s="185"/>
      <c r="C12" s="161"/>
      <c r="D12" s="187"/>
      <c r="E12" s="166"/>
      <c r="F12" s="50"/>
    </row>
    <row r="13" spans="1:7" ht="15.75" customHeight="1" x14ac:dyDescent="0.25">
      <c r="A13" s="121">
        <v>1</v>
      </c>
      <c r="B13" s="121">
        <v>2</v>
      </c>
      <c r="C13" s="47">
        <v>3</v>
      </c>
      <c r="D13" s="141">
        <v>4</v>
      </c>
      <c r="E13" s="141">
        <v>5</v>
      </c>
      <c r="F13" s="50"/>
    </row>
    <row r="14" spans="1:7" s="26" customFormat="1" ht="15.75" customHeight="1" x14ac:dyDescent="0.25">
      <c r="A14" s="122"/>
      <c r="B14" s="122"/>
      <c r="C14" s="25" t="s">
        <v>521</v>
      </c>
      <c r="D14" s="6">
        <f>D15+D144+D205+D233+D363+D380+D392+D435+D477+D504+D525+D534+D550+D520</f>
        <v>1076188.43</v>
      </c>
      <c r="E14" s="6">
        <f>E15+E144+E205+E233+E363+E380+E392+E435+E477+E504+E525+E534+E550+E520</f>
        <v>1022418.0399999999</v>
      </c>
      <c r="F14" s="54"/>
      <c r="G14" s="48"/>
    </row>
    <row r="15" spans="1:7" s="26" customFormat="1" ht="25.5" x14ac:dyDescent="0.25">
      <c r="A15" s="16" t="s">
        <v>147</v>
      </c>
      <c r="B15" s="16"/>
      <c r="C15" s="17" t="s">
        <v>630</v>
      </c>
      <c r="D15" s="8">
        <f>D16+D44+D95+D119+D132</f>
        <v>597054.99999999988</v>
      </c>
      <c r="E15" s="8">
        <f>E16+E44+E95+E119+E132</f>
        <v>578819.43999999994</v>
      </c>
      <c r="F15" s="55"/>
    </row>
    <row r="16" spans="1:7" ht="25.5" outlineLevel="1" x14ac:dyDescent="0.25">
      <c r="A16" s="16" t="s">
        <v>148</v>
      </c>
      <c r="B16" s="16"/>
      <c r="C16" s="17" t="s">
        <v>430</v>
      </c>
      <c r="D16" s="8">
        <f>D17+D39</f>
        <v>186527.59999999998</v>
      </c>
      <c r="E16" s="8">
        <f>E17+E39</f>
        <v>177854.09999999995</v>
      </c>
      <c r="F16" s="50"/>
    </row>
    <row r="17" spans="1:6" ht="25.5" outlineLevel="2" x14ac:dyDescent="0.25">
      <c r="A17" s="16" t="s">
        <v>149</v>
      </c>
      <c r="B17" s="16"/>
      <c r="C17" s="17" t="s">
        <v>431</v>
      </c>
      <c r="D17" s="8">
        <f>D18+D24+D28+D30+D32+D26+D37+D21+D34</f>
        <v>186171.59999999998</v>
      </c>
      <c r="E17" s="8">
        <f>E18+E24+E28+E30+E32+E26+E37+E21+E34</f>
        <v>177580.59999999995</v>
      </c>
      <c r="F17" s="50"/>
    </row>
    <row r="18" spans="1:6" ht="41.25" customHeight="1" outlineLevel="3" x14ac:dyDescent="0.25">
      <c r="A18" s="16" t="s">
        <v>186</v>
      </c>
      <c r="B18" s="16"/>
      <c r="C18" s="17" t="s">
        <v>465</v>
      </c>
      <c r="D18" s="8">
        <f>D19+D20</f>
        <v>6164.5</v>
      </c>
      <c r="E18" s="8">
        <f>E19+E20</f>
        <v>4740.3999999999996</v>
      </c>
      <c r="F18" s="50"/>
    </row>
    <row r="19" spans="1:6" ht="25.5" outlineLevel="4" x14ac:dyDescent="0.25">
      <c r="A19" s="16" t="s">
        <v>186</v>
      </c>
      <c r="B19" s="16" t="s">
        <v>7</v>
      </c>
      <c r="C19" s="17" t="s">
        <v>290</v>
      </c>
      <c r="D19" s="8">
        <f>'№ 5ведомственная'!F540</f>
        <v>153.69999999999999</v>
      </c>
      <c r="E19" s="8">
        <f>'№ 5ведомственная'!G540</f>
        <v>111.9</v>
      </c>
      <c r="F19" s="50"/>
    </row>
    <row r="20" spans="1:6" outlineLevel="4" x14ac:dyDescent="0.25">
      <c r="A20" s="16" t="s">
        <v>186</v>
      </c>
      <c r="B20" s="16" t="s">
        <v>21</v>
      </c>
      <c r="C20" s="17" t="s">
        <v>301</v>
      </c>
      <c r="D20" s="8">
        <f>'№ 5ведомственная'!F541</f>
        <v>6010.8</v>
      </c>
      <c r="E20" s="8">
        <f>'№ 5ведомственная'!G541</f>
        <v>4628.5</v>
      </c>
      <c r="F20" s="50"/>
    </row>
    <row r="21" spans="1:6" ht="25.5" outlineLevel="4" x14ac:dyDescent="0.25">
      <c r="A21" s="16" t="s">
        <v>819</v>
      </c>
      <c r="B21" s="15"/>
      <c r="C21" s="17" t="s">
        <v>820</v>
      </c>
      <c r="D21" s="8">
        <f>D22+D23</f>
        <v>10592.3</v>
      </c>
      <c r="E21" s="8">
        <f>E22+E23</f>
        <v>10591.9</v>
      </c>
      <c r="F21" s="50"/>
    </row>
    <row r="22" spans="1:6" ht="25.5" outlineLevel="4" x14ac:dyDescent="0.25">
      <c r="A22" s="16" t="s">
        <v>819</v>
      </c>
      <c r="B22" s="15">
        <v>200</v>
      </c>
      <c r="C22" s="17" t="s">
        <v>768</v>
      </c>
      <c r="D22" s="8">
        <f>'№ 5ведомственная'!F391</f>
        <v>6112.1</v>
      </c>
      <c r="E22" s="8">
        <f>'№ 5ведомственная'!G391</f>
        <v>6112</v>
      </c>
      <c r="F22" s="50"/>
    </row>
    <row r="23" spans="1:6" ht="25.5" outlineLevel="4" x14ac:dyDescent="0.25">
      <c r="A23" s="16" t="s">
        <v>819</v>
      </c>
      <c r="B23" s="15">
        <v>600</v>
      </c>
      <c r="C23" s="17" t="s">
        <v>821</v>
      </c>
      <c r="D23" s="8">
        <f>'№ 5ведомственная'!F392</f>
        <v>4480.2</v>
      </c>
      <c r="E23" s="8">
        <f>'№ 5ведомственная'!G392</f>
        <v>4479.8999999999996</v>
      </c>
      <c r="F23" s="50"/>
    </row>
    <row r="24" spans="1:6" ht="40.5" customHeight="1" outlineLevel="3" x14ac:dyDescent="0.25">
      <c r="A24" s="16" t="s">
        <v>150</v>
      </c>
      <c r="B24" s="16"/>
      <c r="C24" s="17" t="s">
        <v>432</v>
      </c>
      <c r="D24" s="8">
        <f>D25</f>
        <v>79112</v>
      </c>
      <c r="E24" s="8">
        <f>E25</f>
        <v>75037.2</v>
      </c>
      <c r="F24" s="50"/>
    </row>
    <row r="25" spans="1:6" ht="25.5" outlineLevel="4" x14ac:dyDescent="0.25">
      <c r="A25" s="16" t="s">
        <v>150</v>
      </c>
      <c r="B25" s="16" t="s">
        <v>39</v>
      </c>
      <c r="C25" s="17" t="s">
        <v>316</v>
      </c>
      <c r="D25" s="8">
        <f>'№ 5ведомственная'!F394</f>
        <v>79112</v>
      </c>
      <c r="E25" s="8">
        <f>'№ 5ведомственная'!G394</f>
        <v>75037.2</v>
      </c>
      <c r="F25" s="50"/>
    </row>
    <row r="26" spans="1:6" ht="39" customHeight="1" outlineLevel="4" x14ac:dyDescent="0.25">
      <c r="A26" s="16" t="s">
        <v>706</v>
      </c>
      <c r="B26" s="15"/>
      <c r="C26" s="17" t="s">
        <v>893</v>
      </c>
      <c r="D26" s="8">
        <f>D27</f>
        <v>1126.5999999999999</v>
      </c>
      <c r="E26" s="8">
        <f t="shared" ref="E26" si="0">E27</f>
        <v>1104.3</v>
      </c>
      <c r="F26" s="50"/>
    </row>
    <row r="27" spans="1:6" ht="25.5" outlineLevel="4" x14ac:dyDescent="0.25">
      <c r="A27" s="16" t="s">
        <v>706</v>
      </c>
      <c r="B27" s="15" t="s">
        <v>39</v>
      </c>
      <c r="C27" s="17" t="s">
        <v>316</v>
      </c>
      <c r="D27" s="8">
        <f>'№ 5ведомственная'!F396</f>
        <v>1126.5999999999999</v>
      </c>
      <c r="E27" s="8">
        <f>'№ 5ведомственная'!G396</f>
        <v>1104.3</v>
      </c>
      <c r="F27" s="50"/>
    </row>
    <row r="28" spans="1:6" ht="38.25" outlineLevel="3" x14ac:dyDescent="0.25">
      <c r="A28" s="16" t="s">
        <v>151</v>
      </c>
      <c r="B28" s="16"/>
      <c r="C28" s="17" t="s">
        <v>433</v>
      </c>
      <c r="D28" s="8">
        <f>D29</f>
        <v>81766</v>
      </c>
      <c r="E28" s="8">
        <f>E29</f>
        <v>79207</v>
      </c>
      <c r="F28" s="50"/>
    </row>
    <row r="29" spans="1:6" ht="25.5" outlineLevel="4" x14ac:dyDescent="0.25">
      <c r="A29" s="16" t="s">
        <v>151</v>
      </c>
      <c r="B29" s="16" t="s">
        <v>39</v>
      </c>
      <c r="C29" s="17" t="s">
        <v>316</v>
      </c>
      <c r="D29" s="8">
        <f>'№ 5ведомственная'!F398</f>
        <v>81766</v>
      </c>
      <c r="E29" s="8">
        <f>'№ 5ведомственная'!G398</f>
        <v>79207</v>
      </c>
      <c r="F29" s="50"/>
    </row>
    <row r="30" spans="1:6" outlineLevel="3" x14ac:dyDescent="0.25">
      <c r="A30" s="16" t="s">
        <v>152</v>
      </c>
      <c r="B30" s="16"/>
      <c r="C30" s="17" t="s">
        <v>434</v>
      </c>
      <c r="D30" s="8">
        <f>D31</f>
        <v>2760.5</v>
      </c>
      <c r="E30" s="8">
        <f>E31</f>
        <v>2469.4</v>
      </c>
      <c r="F30" s="50"/>
    </row>
    <row r="31" spans="1:6" ht="25.5" outlineLevel="4" x14ac:dyDescent="0.25">
      <c r="A31" s="16" t="s">
        <v>152</v>
      </c>
      <c r="B31" s="16" t="s">
        <v>39</v>
      </c>
      <c r="C31" s="17" t="s">
        <v>316</v>
      </c>
      <c r="D31" s="8">
        <f>'№ 5ведомственная'!F400</f>
        <v>2760.5</v>
      </c>
      <c r="E31" s="8">
        <f>'№ 5ведомственная'!G400</f>
        <v>2469.4</v>
      </c>
      <c r="F31" s="50"/>
    </row>
    <row r="32" spans="1:6" ht="25.5" outlineLevel="4" x14ac:dyDescent="0.25">
      <c r="A32" s="16" t="s">
        <v>603</v>
      </c>
      <c r="B32" s="15"/>
      <c r="C32" s="17" t="s">
        <v>615</v>
      </c>
      <c r="D32" s="8">
        <f>D33</f>
        <v>659</v>
      </c>
      <c r="E32" s="8">
        <f>E33</f>
        <v>640.29999999999995</v>
      </c>
      <c r="F32" s="50"/>
    </row>
    <row r="33" spans="1:6" ht="25.5" outlineLevel="4" x14ac:dyDescent="0.25">
      <c r="A33" s="16" t="s">
        <v>603</v>
      </c>
      <c r="B33" s="15" t="s">
        <v>39</v>
      </c>
      <c r="C33" s="17" t="s">
        <v>316</v>
      </c>
      <c r="D33" s="8">
        <f>'№ 5ведомственная'!F402</f>
        <v>659</v>
      </c>
      <c r="E33" s="8">
        <f>'№ 5ведомственная'!G402</f>
        <v>640.29999999999995</v>
      </c>
      <c r="F33" s="50"/>
    </row>
    <row r="34" spans="1:6" ht="25.5" outlineLevel="4" x14ac:dyDescent="0.25">
      <c r="A34" s="16" t="s">
        <v>822</v>
      </c>
      <c r="B34" s="15"/>
      <c r="C34" s="17" t="s">
        <v>435</v>
      </c>
      <c r="D34" s="8">
        <f>D35+D36</f>
        <v>3979.3</v>
      </c>
      <c r="E34" s="8">
        <f>E35+E36</f>
        <v>3778.8999999999996</v>
      </c>
      <c r="F34" s="50"/>
    </row>
    <row r="35" spans="1:6" ht="25.5" outlineLevel="4" x14ac:dyDescent="0.25">
      <c r="A35" s="16" t="s">
        <v>822</v>
      </c>
      <c r="B35" s="15">
        <v>200</v>
      </c>
      <c r="C35" s="17" t="s">
        <v>768</v>
      </c>
      <c r="D35" s="8">
        <f>'№ 5ведомственная'!F404</f>
        <v>2056</v>
      </c>
      <c r="E35" s="8">
        <f>'№ 5ведомственная'!G404</f>
        <v>1861.3</v>
      </c>
      <c r="F35" s="50"/>
    </row>
    <row r="36" spans="1:6" ht="25.5" outlineLevel="4" x14ac:dyDescent="0.25">
      <c r="A36" s="16" t="s">
        <v>822</v>
      </c>
      <c r="B36" s="15">
        <v>600</v>
      </c>
      <c r="C36" s="17" t="s">
        <v>316</v>
      </c>
      <c r="D36" s="8">
        <f>'№ 5ведомственная'!F405</f>
        <v>1923.3</v>
      </c>
      <c r="E36" s="8">
        <f>'№ 5ведомственная'!G405</f>
        <v>1917.6</v>
      </c>
      <c r="F36" s="50"/>
    </row>
    <row r="37" spans="1:6" ht="38.25" outlineLevel="4" x14ac:dyDescent="0.25">
      <c r="A37" s="16" t="s">
        <v>708</v>
      </c>
      <c r="B37" s="15"/>
      <c r="C37" s="17" t="s">
        <v>709</v>
      </c>
      <c r="D37" s="8">
        <f>D38</f>
        <v>11.4</v>
      </c>
      <c r="E37" s="8">
        <f t="shared" ref="E37" si="1">E38</f>
        <v>11.2</v>
      </c>
      <c r="F37" s="50"/>
    </row>
    <row r="38" spans="1:6" ht="25.5" outlineLevel="4" x14ac:dyDescent="0.25">
      <c r="A38" s="16" t="s">
        <v>708</v>
      </c>
      <c r="B38" s="15" t="s">
        <v>39</v>
      </c>
      <c r="C38" s="17" t="s">
        <v>316</v>
      </c>
      <c r="D38" s="8">
        <f>'№ 5ведомственная'!F407</f>
        <v>11.4</v>
      </c>
      <c r="E38" s="8">
        <f>'№ 5ведомственная'!G407</f>
        <v>11.2</v>
      </c>
      <c r="F38" s="50"/>
    </row>
    <row r="39" spans="1:6" ht="25.5" outlineLevel="2" x14ac:dyDescent="0.25">
      <c r="A39" s="16" t="s">
        <v>172</v>
      </c>
      <c r="B39" s="16"/>
      <c r="C39" s="17" t="s">
        <v>454</v>
      </c>
      <c r="D39" s="8">
        <f>D40+D42</f>
        <v>356</v>
      </c>
      <c r="E39" s="8">
        <f>E40+E42</f>
        <v>273.5</v>
      </c>
      <c r="F39" s="50"/>
    </row>
    <row r="40" spans="1:6" ht="63.75" outlineLevel="3" x14ac:dyDescent="0.25">
      <c r="A40" s="16" t="s">
        <v>184</v>
      </c>
      <c r="B40" s="16"/>
      <c r="C40" s="17" t="s">
        <v>464</v>
      </c>
      <c r="D40" s="8">
        <f>D41</f>
        <v>306</v>
      </c>
      <c r="E40" s="8">
        <f>E41</f>
        <v>273.5</v>
      </c>
      <c r="F40" s="50"/>
    </row>
    <row r="41" spans="1:6" outlineLevel="4" x14ac:dyDescent="0.25">
      <c r="A41" s="16" t="s">
        <v>184</v>
      </c>
      <c r="B41" s="16" t="s">
        <v>21</v>
      </c>
      <c r="C41" s="17" t="s">
        <v>301</v>
      </c>
      <c r="D41" s="8">
        <f>'№ 5ведомственная'!F530</f>
        <v>306</v>
      </c>
      <c r="E41" s="8">
        <f>'№ 5ведомственная'!G530</f>
        <v>273.5</v>
      </c>
      <c r="F41" s="50"/>
    </row>
    <row r="42" spans="1:6" outlineLevel="3" x14ac:dyDescent="0.25">
      <c r="A42" s="16" t="s">
        <v>173</v>
      </c>
      <c r="B42" s="16"/>
      <c r="C42" s="17" t="s">
        <v>455</v>
      </c>
      <c r="D42" s="8">
        <f>D43</f>
        <v>50</v>
      </c>
      <c r="E42" s="8">
        <f>E43</f>
        <v>0</v>
      </c>
      <c r="F42" s="50"/>
    </row>
    <row r="43" spans="1:6" ht="25.5" outlineLevel="4" x14ac:dyDescent="0.25">
      <c r="A43" s="16" t="s">
        <v>173</v>
      </c>
      <c r="B43" s="16" t="s">
        <v>39</v>
      </c>
      <c r="C43" s="17" t="s">
        <v>316</v>
      </c>
      <c r="D43" s="8">
        <f>'№ 5ведомственная'!F491</f>
        <v>50</v>
      </c>
      <c r="E43" s="8">
        <f>'№ 5ведомственная'!G491</f>
        <v>0</v>
      </c>
      <c r="F43" s="50"/>
    </row>
    <row r="44" spans="1:6" ht="25.5" outlineLevel="1" x14ac:dyDescent="0.25">
      <c r="A44" s="16" t="s">
        <v>154</v>
      </c>
      <c r="B44" s="16"/>
      <c r="C44" s="17" t="s">
        <v>436</v>
      </c>
      <c r="D44" s="8">
        <f>D45+D78+D89+D92</f>
        <v>328542.29999999993</v>
      </c>
      <c r="E44" s="8">
        <f>E45+E78+E89+E92</f>
        <v>320769.74</v>
      </c>
      <c r="F44" s="50"/>
    </row>
    <row r="45" spans="1:6" ht="38.25" outlineLevel="2" x14ac:dyDescent="0.25">
      <c r="A45" s="16" t="s">
        <v>155</v>
      </c>
      <c r="B45" s="16"/>
      <c r="C45" s="17" t="s">
        <v>437</v>
      </c>
      <c r="D45" s="8">
        <f>D48+D50+D58+D60+D52+D68+D66+D64+D74+D62+D56+D54+D76+D46+D70+D72</f>
        <v>311280.19999999995</v>
      </c>
      <c r="E45" s="8">
        <f>E48+E50+E58+E60+E52+E68+E66+E64+E74+E62+E56+E54+E76+E46+E70+E72</f>
        <v>304411.14</v>
      </c>
      <c r="F45" s="50"/>
    </row>
    <row r="46" spans="1:6" ht="25.5" outlineLevel="2" x14ac:dyDescent="0.25">
      <c r="A46" s="16" t="s">
        <v>823</v>
      </c>
      <c r="B46" s="15"/>
      <c r="C46" s="17" t="s">
        <v>824</v>
      </c>
      <c r="D46" s="8">
        <f>D47</f>
        <v>11342.8</v>
      </c>
      <c r="E46" s="8">
        <f>E47</f>
        <v>11342.8</v>
      </c>
      <c r="F46" s="50"/>
    </row>
    <row r="47" spans="1:6" ht="25.5" outlineLevel="2" x14ac:dyDescent="0.25">
      <c r="A47" s="16" t="s">
        <v>823</v>
      </c>
      <c r="B47" s="15">
        <v>200</v>
      </c>
      <c r="C47" s="17" t="s">
        <v>768</v>
      </c>
      <c r="D47" s="8">
        <f>'№ 5ведомственная'!F413</f>
        <v>11342.8</v>
      </c>
      <c r="E47" s="8">
        <f>'№ 5ведомственная'!G413</f>
        <v>11342.8</v>
      </c>
      <c r="F47" s="50"/>
    </row>
    <row r="48" spans="1:6" ht="63.75" outlineLevel="3" x14ac:dyDescent="0.25">
      <c r="A48" s="16" t="s">
        <v>185</v>
      </c>
      <c r="B48" s="16"/>
      <c r="C48" s="17" t="s">
        <v>464</v>
      </c>
      <c r="D48" s="8">
        <f>D49</f>
        <v>1062</v>
      </c>
      <c r="E48" s="8">
        <f>E49</f>
        <v>990.2</v>
      </c>
      <c r="F48" s="50"/>
    </row>
    <row r="49" spans="1:6" outlineLevel="4" x14ac:dyDescent="0.25">
      <c r="A49" s="16" t="s">
        <v>185</v>
      </c>
      <c r="B49" s="16" t="s">
        <v>21</v>
      </c>
      <c r="C49" s="17" t="s">
        <v>301</v>
      </c>
      <c r="D49" s="8">
        <f>'№ 5ведомственная'!F534</f>
        <v>1062</v>
      </c>
      <c r="E49" s="8">
        <f>'№ 5ведомственная'!G534</f>
        <v>990.2</v>
      </c>
      <c r="F49" s="50"/>
    </row>
    <row r="50" spans="1:6" ht="38.25" outlineLevel="3" x14ac:dyDescent="0.25">
      <c r="A50" s="16" t="s">
        <v>156</v>
      </c>
      <c r="B50" s="16"/>
      <c r="C50" s="17" t="s">
        <v>438</v>
      </c>
      <c r="D50" s="8">
        <f>D51</f>
        <v>192326.39999999999</v>
      </c>
      <c r="E50" s="8">
        <f>E51</f>
        <v>192326.39999999999</v>
      </c>
      <c r="F50" s="50"/>
    </row>
    <row r="51" spans="1:6" ht="25.5" outlineLevel="4" x14ac:dyDescent="0.25">
      <c r="A51" s="16" t="s">
        <v>156</v>
      </c>
      <c r="B51" s="16" t="s">
        <v>39</v>
      </c>
      <c r="C51" s="17" t="s">
        <v>316</v>
      </c>
      <c r="D51" s="8">
        <f>'№ 5ведомственная'!F415</f>
        <v>192326.39999999999</v>
      </c>
      <c r="E51" s="8">
        <f>'№ 5ведомственная'!G415</f>
        <v>192326.39999999999</v>
      </c>
      <c r="F51" s="50"/>
    </row>
    <row r="52" spans="1:6" ht="38.25" outlineLevel="4" x14ac:dyDescent="0.25">
      <c r="A52" s="16" t="s">
        <v>545</v>
      </c>
      <c r="B52" s="15"/>
      <c r="C52" s="17" t="s">
        <v>546</v>
      </c>
      <c r="D52" s="8">
        <f>D53</f>
        <v>160.69999999999999</v>
      </c>
      <c r="E52" s="8">
        <f>E53</f>
        <v>120.04</v>
      </c>
      <c r="F52" s="50"/>
    </row>
    <row r="53" spans="1:6" ht="25.5" outlineLevel="4" x14ac:dyDescent="0.25">
      <c r="A53" s="16" t="s">
        <v>545</v>
      </c>
      <c r="B53" s="15">
        <v>600</v>
      </c>
      <c r="C53" s="17" t="s">
        <v>316</v>
      </c>
      <c r="D53" s="8">
        <f>'№ 5ведомственная'!F417</f>
        <v>160.69999999999999</v>
      </c>
      <c r="E53" s="8">
        <f>'№ 5ведомственная'!G417</f>
        <v>120.04</v>
      </c>
      <c r="F53" s="50"/>
    </row>
    <row r="54" spans="1:6" ht="38.25" outlineLevel="4" x14ac:dyDescent="0.25">
      <c r="A54" s="16" t="s">
        <v>710</v>
      </c>
      <c r="B54" s="15"/>
      <c r="C54" s="17" t="s">
        <v>707</v>
      </c>
      <c r="D54" s="8">
        <f>D55</f>
        <v>393</v>
      </c>
      <c r="E54" s="8">
        <f t="shared" ref="E54" si="2">E55</f>
        <v>355.8</v>
      </c>
      <c r="F54" s="50"/>
    </row>
    <row r="55" spans="1:6" ht="25.5" outlineLevel="4" x14ac:dyDescent="0.25">
      <c r="A55" s="16" t="s">
        <v>710</v>
      </c>
      <c r="B55" s="15">
        <v>600</v>
      </c>
      <c r="C55" s="17" t="s">
        <v>316</v>
      </c>
      <c r="D55" s="8">
        <f>'№ 5ведомственная'!F419</f>
        <v>393</v>
      </c>
      <c r="E55" s="8">
        <f>'№ 5ведомственная'!G419</f>
        <v>355.8</v>
      </c>
      <c r="F55" s="50"/>
    </row>
    <row r="56" spans="1:6" ht="25.5" outlineLevel="4" x14ac:dyDescent="0.25">
      <c r="A56" s="125" t="s">
        <v>812</v>
      </c>
      <c r="B56" s="124"/>
      <c r="C56" s="126" t="s">
        <v>683</v>
      </c>
      <c r="D56" s="127">
        <f>D57</f>
        <v>198.5</v>
      </c>
      <c r="E56" s="127">
        <f t="shared" ref="E56" si="3">E57</f>
        <v>198.5</v>
      </c>
      <c r="F56" s="50"/>
    </row>
    <row r="57" spans="1:6" ht="25.5" outlineLevel="4" x14ac:dyDescent="0.25">
      <c r="A57" s="125" t="s">
        <v>812</v>
      </c>
      <c r="B57" s="124">
        <v>600</v>
      </c>
      <c r="C57" s="126" t="s">
        <v>316</v>
      </c>
      <c r="D57" s="127">
        <f>'№ 5ведомственная'!F421</f>
        <v>198.5</v>
      </c>
      <c r="E57" s="127">
        <f>'№ 5ведомственная'!G421</f>
        <v>198.5</v>
      </c>
      <c r="F57" s="50"/>
    </row>
    <row r="58" spans="1:6" outlineLevel="3" x14ac:dyDescent="0.25">
      <c r="A58" s="125" t="s">
        <v>174</v>
      </c>
      <c r="B58" s="125"/>
      <c r="C58" s="126" t="s">
        <v>456</v>
      </c>
      <c r="D58" s="127">
        <f>D59</f>
        <v>50</v>
      </c>
      <c r="E58" s="127">
        <f>E59</f>
        <v>5</v>
      </c>
      <c r="F58" s="50"/>
    </row>
    <row r="59" spans="1:6" ht="25.5" outlineLevel="4" x14ac:dyDescent="0.25">
      <c r="A59" s="16" t="s">
        <v>174</v>
      </c>
      <c r="B59" s="16" t="s">
        <v>39</v>
      </c>
      <c r="C59" s="17" t="s">
        <v>316</v>
      </c>
      <c r="D59" s="8">
        <f>'№ 5ведомственная'!F495</f>
        <v>50</v>
      </c>
      <c r="E59" s="8">
        <f>'№ 5ведомственная'!G495</f>
        <v>5</v>
      </c>
      <c r="F59" s="50"/>
    </row>
    <row r="60" spans="1:6" ht="38.25" outlineLevel="3" x14ac:dyDescent="0.25">
      <c r="A60" s="16" t="s">
        <v>157</v>
      </c>
      <c r="B60" s="16"/>
      <c r="C60" s="17" t="s">
        <v>439</v>
      </c>
      <c r="D60" s="8">
        <f>D61</f>
        <v>72215.399999999994</v>
      </c>
      <c r="E60" s="8">
        <f>E61</f>
        <v>66314.899999999994</v>
      </c>
      <c r="F60" s="50"/>
    </row>
    <row r="61" spans="1:6" ht="25.5" outlineLevel="4" x14ac:dyDescent="0.25">
      <c r="A61" s="16" t="s">
        <v>157</v>
      </c>
      <c r="B61" s="16" t="s">
        <v>39</v>
      </c>
      <c r="C61" s="17" t="s">
        <v>316</v>
      </c>
      <c r="D61" s="8">
        <f>'№ 5ведомственная'!F423</f>
        <v>72215.399999999994</v>
      </c>
      <c r="E61" s="8">
        <f>'№ 5ведомственная'!G423</f>
        <v>66314.899999999994</v>
      </c>
      <c r="F61" s="50"/>
    </row>
    <row r="62" spans="1:6" ht="25.5" outlineLevel="4" x14ac:dyDescent="0.25">
      <c r="A62" s="16" t="s">
        <v>596</v>
      </c>
      <c r="B62" s="15"/>
      <c r="C62" s="17" t="s">
        <v>616</v>
      </c>
      <c r="D62" s="8">
        <f>D63</f>
        <v>500</v>
      </c>
      <c r="E62" s="8">
        <f>E63</f>
        <v>500</v>
      </c>
      <c r="F62" s="50"/>
    </row>
    <row r="63" spans="1:6" ht="25.5" outlineLevel="4" x14ac:dyDescent="0.25">
      <c r="A63" s="16" t="s">
        <v>596</v>
      </c>
      <c r="B63" s="15" t="s">
        <v>39</v>
      </c>
      <c r="C63" s="17" t="s">
        <v>316</v>
      </c>
      <c r="D63" s="8">
        <f>'№ 5ведомственная'!F425</f>
        <v>500</v>
      </c>
      <c r="E63" s="8">
        <f>'№ 5ведомственная'!G425</f>
        <v>500</v>
      </c>
      <c r="F63" s="50"/>
    </row>
    <row r="64" spans="1:6" ht="63.75" outlineLevel="4" x14ac:dyDescent="0.25">
      <c r="A64" s="16" t="s">
        <v>587</v>
      </c>
      <c r="B64" s="15"/>
      <c r="C64" s="17" t="s">
        <v>626</v>
      </c>
      <c r="D64" s="8">
        <f>D65</f>
        <v>2946.1</v>
      </c>
      <c r="E64" s="8">
        <f>E65</f>
        <v>2254</v>
      </c>
      <c r="F64" s="50"/>
    </row>
    <row r="65" spans="1:6" ht="25.5" outlineLevel="4" x14ac:dyDescent="0.25">
      <c r="A65" s="16" t="s">
        <v>587</v>
      </c>
      <c r="B65" s="15">
        <v>600</v>
      </c>
      <c r="C65" s="17" t="s">
        <v>537</v>
      </c>
      <c r="D65" s="8">
        <f>'№ 5ведомственная'!F427</f>
        <v>2946.1</v>
      </c>
      <c r="E65" s="8">
        <f>'№ 5ведомственная'!G427</f>
        <v>2254</v>
      </c>
      <c r="F65" s="50"/>
    </row>
    <row r="66" spans="1:6" ht="55.5" customHeight="1" outlineLevel="4" x14ac:dyDescent="0.25">
      <c r="A66" s="16" t="s">
        <v>825</v>
      </c>
      <c r="B66" s="15"/>
      <c r="C66" s="17" t="str">
        <f>'№ 5ведомственная'!E428</f>
        <v>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за счет иных межбюджетных трансфертов</v>
      </c>
      <c r="D66" s="8">
        <f>D67</f>
        <v>156.19999999999999</v>
      </c>
      <c r="E66" s="8">
        <f>E67</f>
        <v>156.19999999999999</v>
      </c>
      <c r="F66" s="50"/>
    </row>
    <row r="67" spans="1:6" ht="30" customHeight="1" outlineLevel="4" x14ac:dyDescent="0.25">
      <c r="A67" s="16" t="s">
        <v>825</v>
      </c>
      <c r="B67" s="15" t="str">
        <f>'№ 5ведомственная'!D429</f>
        <v>600</v>
      </c>
      <c r="C67" s="17" t="str">
        <f>'№ 5ведомственная'!E429</f>
        <v>Предоставление субсидий бюджетным, автономным учреждениям и иным некоммерческим организациям</v>
      </c>
      <c r="D67" s="8">
        <f>'№ 5ведомственная'!F429</f>
        <v>156.19999999999999</v>
      </c>
      <c r="E67" s="8">
        <f>'№ 5ведомственная'!G429</f>
        <v>156.19999999999999</v>
      </c>
      <c r="F67" s="50"/>
    </row>
    <row r="68" spans="1:6" ht="38.25" outlineLevel="4" x14ac:dyDescent="0.25">
      <c r="A68" s="16" t="s">
        <v>665</v>
      </c>
      <c r="B68" s="15"/>
      <c r="C68" s="17" t="s">
        <v>583</v>
      </c>
      <c r="D68" s="8">
        <f>D69</f>
        <v>9999</v>
      </c>
      <c r="E68" s="8">
        <f>E69</f>
        <v>9999</v>
      </c>
      <c r="F68" s="50"/>
    </row>
    <row r="69" spans="1:6" ht="25.5" outlineLevel="4" x14ac:dyDescent="0.25">
      <c r="A69" s="16" t="s">
        <v>665</v>
      </c>
      <c r="B69" s="15" t="s">
        <v>39</v>
      </c>
      <c r="C69" s="17" t="s">
        <v>316</v>
      </c>
      <c r="D69" s="8">
        <f>'№ 5ведомственная'!F431</f>
        <v>9999</v>
      </c>
      <c r="E69" s="8">
        <f>'№ 5ведомственная'!G431</f>
        <v>9999</v>
      </c>
      <c r="F69" s="50"/>
    </row>
    <row r="70" spans="1:6" ht="38.25" outlineLevel="4" x14ac:dyDescent="0.25">
      <c r="A70" s="129" t="s">
        <v>828</v>
      </c>
      <c r="B70" s="128"/>
      <c r="C70" s="130" t="s">
        <v>829</v>
      </c>
      <c r="D70" s="8">
        <f>D71</f>
        <v>16795.8</v>
      </c>
      <c r="E70" s="8">
        <f>E71</f>
        <v>16795.8</v>
      </c>
      <c r="F70" s="50"/>
    </row>
    <row r="71" spans="1:6" ht="25.5" outlineLevel="4" x14ac:dyDescent="0.25">
      <c r="A71" s="129" t="s">
        <v>828</v>
      </c>
      <c r="B71" s="128">
        <v>600</v>
      </c>
      <c r="C71" s="130" t="s">
        <v>537</v>
      </c>
      <c r="D71" s="8">
        <f>'№ 5ведомственная'!F433</f>
        <v>16795.8</v>
      </c>
      <c r="E71" s="8">
        <f>'№ 5ведомственная'!G433</f>
        <v>16795.8</v>
      </c>
      <c r="F71" s="50"/>
    </row>
    <row r="72" spans="1:6" ht="25.5" outlineLevel="4" x14ac:dyDescent="0.25">
      <c r="A72" s="129" t="s">
        <v>827</v>
      </c>
      <c r="B72" s="128"/>
      <c r="C72" s="130" t="s">
        <v>830</v>
      </c>
      <c r="D72" s="8">
        <f>D73</f>
        <v>2967</v>
      </c>
      <c r="E72" s="8">
        <f>E73</f>
        <v>2924.9</v>
      </c>
      <c r="F72" s="50"/>
    </row>
    <row r="73" spans="1:6" ht="25.5" outlineLevel="4" x14ac:dyDescent="0.25">
      <c r="A73" s="129" t="s">
        <v>827</v>
      </c>
      <c r="B73" s="128">
        <v>200</v>
      </c>
      <c r="C73" s="130" t="s">
        <v>290</v>
      </c>
      <c r="D73" s="8">
        <f>'№ 5ведомственная'!F435</f>
        <v>2967</v>
      </c>
      <c r="E73" s="8">
        <f>'№ 5ведомственная'!G435</f>
        <v>2924.9</v>
      </c>
      <c r="F73" s="50"/>
    </row>
    <row r="74" spans="1:6" ht="38.25" outlineLevel="4" x14ac:dyDescent="0.25">
      <c r="A74" s="16" t="s">
        <v>590</v>
      </c>
      <c r="B74" s="15"/>
      <c r="C74" s="17" t="s">
        <v>591</v>
      </c>
      <c r="D74" s="8">
        <f>D75</f>
        <v>163.30000000000001</v>
      </c>
      <c r="E74" s="8">
        <f>E75</f>
        <v>124</v>
      </c>
      <c r="F74" s="50"/>
    </row>
    <row r="75" spans="1:6" ht="25.5" outlineLevel="4" x14ac:dyDescent="0.25">
      <c r="A75" s="16" t="s">
        <v>590</v>
      </c>
      <c r="B75" s="15" t="s">
        <v>39</v>
      </c>
      <c r="C75" s="17" t="s">
        <v>316</v>
      </c>
      <c r="D75" s="8">
        <f>'№ 5ведомственная'!F437</f>
        <v>163.30000000000001</v>
      </c>
      <c r="E75" s="8">
        <f>'№ 5ведомственная'!G437</f>
        <v>124</v>
      </c>
      <c r="F75" s="50"/>
    </row>
    <row r="76" spans="1:6" ht="38.25" outlineLevel="4" x14ac:dyDescent="0.25">
      <c r="A76" s="16" t="s">
        <v>711</v>
      </c>
      <c r="B76" s="15"/>
      <c r="C76" s="17" t="s">
        <v>712</v>
      </c>
      <c r="D76" s="8">
        <f>D77</f>
        <v>4</v>
      </c>
      <c r="E76" s="8">
        <f t="shared" ref="E76" si="4">E77</f>
        <v>3.6</v>
      </c>
      <c r="F76" s="50"/>
    </row>
    <row r="77" spans="1:6" ht="25.5" outlineLevel="4" x14ac:dyDescent="0.25">
      <c r="A77" s="16" t="s">
        <v>711</v>
      </c>
      <c r="B77" s="15" t="s">
        <v>39</v>
      </c>
      <c r="C77" s="17" t="s">
        <v>316</v>
      </c>
      <c r="D77" s="8">
        <f>'№ 5ведомственная'!F439</f>
        <v>4</v>
      </c>
      <c r="E77" s="8">
        <f>'№ 5ведомственная'!G439</f>
        <v>3.6</v>
      </c>
      <c r="F77" s="50"/>
    </row>
    <row r="78" spans="1:6" outlineLevel="2" x14ac:dyDescent="0.25">
      <c r="A78" s="16" t="s">
        <v>158</v>
      </c>
      <c r="B78" s="16"/>
      <c r="C78" s="17" t="s">
        <v>442</v>
      </c>
      <c r="D78" s="8">
        <f>D83+D85+D79+D87+D81</f>
        <v>15835.6</v>
      </c>
      <c r="E78" s="8">
        <f t="shared" ref="E78" si="5">E83+E85+E79+E87+E81</f>
        <v>14948.199999999999</v>
      </c>
      <c r="F78" s="50"/>
    </row>
    <row r="79" spans="1:6" ht="89.25" outlineLevel="2" x14ac:dyDescent="0.25">
      <c r="A79" s="16" t="s">
        <v>547</v>
      </c>
      <c r="B79" s="15"/>
      <c r="C79" s="17" t="s">
        <v>569</v>
      </c>
      <c r="D79" s="8">
        <f>D80</f>
        <v>1953.5</v>
      </c>
      <c r="E79" s="8">
        <f>E80</f>
        <v>1953.5</v>
      </c>
      <c r="F79" s="50"/>
    </row>
    <row r="80" spans="1:6" ht="25.5" outlineLevel="2" x14ac:dyDescent="0.25">
      <c r="A80" s="16" t="s">
        <v>547</v>
      </c>
      <c r="B80" s="15">
        <v>600</v>
      </c>
      <c r="C80" s="17" t="s">
        <v>316</v>
      </c>
      <c r="D80" s="8">
        <f>'№ 5ведомственная'!F442</f>
        <v>1953.5</v>
      </c>
      <c r="E80" s="8">
        <f>'№ 5ведомственная'!G442</f>
        <v>1953.5</v>
      </c>
      <c r="F80" s="50"/>
    </row>
    <row r="81" spans="1:6" ht="51" outlineLevel="2" x14ac:dyDescent="0.25">
      <c r="A81" s="16" t="s">
        <v>713</v>
      </c>
      <c r="B81" s="15"/>
      <c r="C81" s="17" t="s">
        <v>714</v>
      </c>
      <c r="D81" s="8">
        <f>D82</f>
        <v>74.099999999999994</v>
      </c>
      <c r="E81" s="8">
        <f t="shared" ref="E81" si="6">E82</f>
        <v>74.099999999999994</v>
      </c>
      <c r="F81" s="50"/>
    </row>
    <row r="82" spans="1:6" ht="25.5" outlineLevel="2" x14ac:dyDescent="0.25">
      <c r="A82" s="16" t="s">
        <v>713</v>
      </c>
      <c r="B82" s="15">
        <v>600</v>
      </c>
      <c r="C82" s="17" t="s">
        <v>316</v>
      </c>
      <c r="D82" s="8">
        <f>'№ 5ведомственная'!F444</f>
        <v>74.099999999999994</v>
      </c>
      <c r="E82" s="8">
        <f>'№ 5ведомственная'!G444</f>
        <v>74.099999999999994</v>
      </c>
      <c r="F82" s="50"/>
    </row>
    <row r="83" spans="1:6" ht="25.5" outlineLevel="3" x14ac:dyDescent="0.25">
      <c r="A83" s="16" t="s">
        <v>159</v>
      </c>
      <c r="B83" s="16"/>
      <c r="C83" s="17" t="s">
        <v>443</v>
      </c>
      <c r="D83" s="8">
        <f>D84</f>
        <v>6241.8</v>
      </c>
      <c r="E83" s="8">
        <f>E84</f>
        <v>6141.4</v>
      </c>
      <c r="F83" s="50"/>
    </row>
    <row r="84" spans="1:6" ht="25.5" outlineLevel="4" x14ac:dyDescent="0.25">
      <c r="A84" s="16" t="s">
        <v>159</v>
      </c>
      <c r="B84" s="16" t="s">
        <v>39</v>
      </c>
      <c r="C84" s="17" t="s">
        <v>316</v>
      </c>
      <c r="D84" s="8">
        <f>'№ 5ведомственная'!F446</f>
        <v>6241.8</v>
      </c>
      <c r="E84" s="8">
        <f>'№ 5ведомственная'!G446</f>
        <v>6141.4</v>
      </c>
      <c r="F84" s="50"/>
    </row>
    <row r="85" spans="1:6" ht="25.5" outlineLevel="3" x14ac:dyDescent="0.25">
      <c r="A85" s="16" t="s">
        <v>160</v>
      </c>
      <c r="B85" s="16"/>
      <c r="C85" s="17" t="s">
        <v>444</v>
      </c>
      <c r="D85" s="8">
        <f>D86</f>
        <v>7565.3</v>
      </c>
      <c r="E85" s="8">
        <f>E86</f>
        <v>6778.4</v>
      </c>
      <c r="F85" s="50"/>
    </row>
    <row r="86" spans="1:6" ht="25.5" outlineLevel="4" x14ac:dyDescent="0.25">
      <c r="A86" s="16" t="s">
        <v>160</v>
      </c>
      <c r="B86" s="16" t="s">
        <v>39</v>
      </c>
      <c r="C86" s="17" t="s">
        <v>316</v>
      </c>
      <c r="D86" s="8">
        <f>'№ 5ведомственная'!F448</f>
        <v>7565.3</v>
      </c>
      <c r="E86" s="8">
        <f>'№ 5ведомственная'!G448</f>
        <v>6778.4</v>
      </c>
      <c r="F86" s="50"/>
    </row>
    <row r="87" spans="1:6" ht="38.25" outlineLevel="4" x14ac:dyDescent="0.25">
      <c r="A87" s="16" t="s">
        <v>715</v>
      </c>
      <c r="B87" s="15"/>
      <c r="C87" s="17" t="s">
        <v>716</v>
      </c>
      <c r="D87" s="8">
        <f>D88</f>
        <v>0.9</v>
      </c>
      <c r="E87" s="8">
        <f t="shared" ref="E87" si="7">E88</f>
        <v>0.8</v>
      </c>
      <c r="F87" s="50"/>
    </row>
    <row r="88" spans="1:6" ht="25.5" outlineLevel="4" x14ac:dyDescent="0.25">
      <c r="A88" s="16" t="s">
        <v>715</v>
      </c>
      <c r="B88" s="15" t="s">
        <v>39</v>
      </c>
      <c r="C88" s="17" t="s">
        <v>316</v>
      </c>
      <c r="D88" s="8">
        <f>'№ 5ведомственная'!F450</f>
        <v>0.9</v>
      </c>
      <c r="E88" s="8">
        <f>'№ 5ведомственная'!G450</f>
        <v>0.8</v>
      </c>
      <c r="F88" s="50"/>
    </row>
    <row r="89" spans="1:6" ht="25.5" outlineLevel="4" x14ac:dyDescent="0.25">
      <c r="A89" s="16" t="s">
        <v>598</v>
      </c>
      <c r="B89" s="15"/>
      <c r="C89" s="17" t="s">
        <v>599</v>
      </c>
      <c r="D89" s="8">
        <f t="shared" ref="D89:E90" si="8">D90</f>
        <v>74.900000000000006</v>
      </c>
      <c r="E89" s="8">
        <f t="shared" si="8"/>
        <v>58.8</v>
      </c>
      <c r="F89" s="50"/>
    </row>
    <row r="90" spans="1:6" ht="38.25" outlineLevel="4" x14ac:dyDescent="0.25">
      <c r="A90" s="16" t="s">
        <v>597</v>
      </c>
      <c r="B90" s="15"/>
      <c r="C90" s="17" t="s">
        <v>600</v>
      </c>
      <c r="D90" s="8">
        <f t="shared" si="8"/>
        <v>74.900000000000006</v>
      </c>
      <c r="E90" s="8">
        <f t="shared" si="8"/>
        <v>58.8</v>
      </c>
      <c r="F90" s="50"/>
    </row>
    <row r="91" spans="1:6" ht="25.5" outlineLevel="4" x14ac:dyDescent="0.25">
      <c r="A91" s="16" t="s">
        <v>597</v>
      </c>
      <c r="B91" s="15">
        <v>600</v>
      </c>
      <c r="C91" s="17" t="s">
        <v>316</v>
      </c>
      <c r="D91" s="8">
        <f>'№ 5ведомственная'!F453</f>
        <v>74.900000000000006</v>
      </c>
      <c r="E91" s="8">
        <f>'№ 5ведомственная'!G453</f>
        <v>58.8</v>
      </c>
      <c r="F91" s="50"/>
    </row>
    <row r="92" spans="1:6" ht="51" outlineLevel="4" x14ac:dyDescent="0.25">
      <c r="A92" s="16" t="s">
        <v>693</v>
      </c>
      <c r="B92" s="15"/>
      <c r="C92" s="17" t="s">
        <v>692</v>
      </c>
      <c r="D92" s="8">
        <f t="shared" ref="D92:E93" si="9">D93</f>
        <v>1351.6</v>
      </c>
      <c r="E92" s="8">
        <f t="shared" si="9"/>
        <v>1351.6</v>
      </c>
      <c r="F92" s="50"/>
    </row>
    <row r="93" spans="1:6" ht="51" outlineLevel="4" x14ac:dyDescent="0.25">
      <c r="A93" s="16" t="s">
        <v>694</v>
      </c>
      <c r="B93" s="15"/>
      <c r="C93" s="17" t="s">
        <v>695</v>
      </c>
      <c r="D93" s="8">
        <f t="shared" si="9"/>
        <v>1351.6</v>
      </c>
      <c r="E93" s="8">
        <f t="shared" si="9"/>
        <v>1351.6</v>
      </c>
      <c r="F93" s="50"/>
    </row>
    <row r="94" spans="1:6" ht="25.5" outlineLevel="4" x14ac:dyDescent="0.25">
      <c r="A94" s="16" t="s">
        <v>694</v>
      </c>
      <c r="B94" s="15">
        <v>600</v>
      </c>
      <c r="C94" s="17" t="s">
        <v>316</v>
      </c>
      <c r="D94" s="8">
        <f>'№ 5ведомственная'!F456</f>
        <v>1351.6</v>
      </c>
      <c r="E94" s="8">
        <f>'№ 5ведомственная'!G456</f>
        <v>1351.6</v>
      </c>
      <c r="F94" s="50"/>
    </row>
    <row r="95" spans="1:6" ht="25.5" outlineLevel="1" x14ac:dyDescent="0.25">
      <c r="A95" s="16" t="s">
        <v>168</v>
      </c>
      <c r="B95" s="16"/>
      <c r="C95" s="17" t="s">
        <v>451</v>
      </c>
      <c r="D95" s="8">
        <f>D96+D116+D111</f>
        <v>35093.600000000006</v>
      </c>
      <c r="E95" s="8">
        <f t="shared" ref="E95" si="10">E96+E116+E111</f>
        <v>34077</v>
      </c>
      <c r="F95" s="50"/>
    </row>
    <row r="96" spans="1:6" ht="30.75" customHeight="1" outlineLevel="2" x14ac:dyDescent="0.25">
      <c r="A96" s="16" t="s">
        <v>169</v>
      </c>
      <c r="B96" s="16"/>
      <c r="C96" s="17" t="s">
        <v>452</v>
      </c>
      <c r="D96" s="8">
        <f>D101+D105+D97+D107+D99+D109+D103</f>
        <v>31947.100000000002</v>
      </c>
      <c r="E96" s="8">
        <f>E101+E105+E97+E107+E99+E109+E103</f>
        <v>31040.600000000002</v>
      </c>
      <c r="F96" s="50"/>
    </row>
    <row r="97" spans="1:6" ht="39.75" customHeight="1" outlineLevel="2" x14ac:dyDescent="0.25">
      <c r="A97" s="16" t="s">
        <v>552</v>
      </c>
      <c r="B97" s="16"/>
      <c r="C97" s="17" t="s">
        <v>553</v>
      </c>
      <c r="D97" s="8">
        <f>D98</f>
        <v>7956.4</v>
      </c>
      <c r="E97" s="8">
        <f>E98</f>
        <v>7956.4</v>
      </c>
      <c r="F97" s="50"/>
    </row>
    <row r="98" spans="1:6" ht="30.75" customHeight="1" outlineLevel="2" x14ac:dyDescent="0.25">
      <c r="A98" s="16" t="s">
        <v>552</v>
      </c>
      <c r="B98" s="16" t="s">
        <v>39</v>
      </c>
      <c r="C98" s="17" t="s">
        <v>316</v>
      </c>
      <c r="D98" s="8">
        <f>'№ 5ведомственная'!F467</f>
        <v>7956.4</v>
      </c>
      <c r="E98" s="8">
        <f>'№ 5ведомственная'!G467</f>
        <v>7956.4</v>
      </c>
      <c r="F98" s="50"/>
    </row>
    <row r="99" spans="1:6" ht="43.5" customHeight="1" outlineLevel="2" x14ac:dyDescent="0.25">
      <c r="A99" s="16" t="s">
        <v>717</v>
      </c>
      <c r="B99" s="16"/>
      <c r="C99" s="17" t="s">
        <v>707</v>
      </c>
      <c r="D99" s="8">
        <f>D100</f>
        <v>170.5</v>
      </c>
      <c r="E99" s="8">
        <f t="shared" ref="E99" si="11">E100</f>
        <v>170.5</v>
      </c>
      <c r="F99" s="50"/>
    </row>
    <row r="100" spans="1:6" ht="30.75" customHeight="1" outlineLevel="2" x14ac:dyDescent="0.25">
      <c r="A100" s="16" t="s">
        <v>717</v>
      </c>
      <c r="B100" s="16" t="s">
        <v>39</v>
      </c>
      <c r="C100" s="17" t="s">
        <v>316</v>
      </c>
      <c r="D100" s="8">
        <f>'№ 5ведомственная'!F469</f>
        <v>170.5</v>
      </c>
      <c r="E100" s="8">
        <f>'№ 5ведомственная'!G469</f>
        <v>170.5</v>
      </c>
      <c r="F100" s="50"/>
    </row>
    <row r="101" spans="1:6" ht="38.25" outlineLevel="3" x14ac:dyDescent="0.25">
      <c r="A101" s="16" t="s">
        <v>170</v>
      </c>
      <c r="B101" s="16"/>
      <c r="C101" s="17" t="s">
        <v>570</v>
      </c>
      <c r="D101" s="8">
        <f>D102</f>
        <v>18259.5</v>
      </c>
      <c r="E101" s="8">
        <f>E102</f>
        <v>17917.3</v>
      </c>
      <c r="F101" s="50"/>
    </row>
    <row r="102" spans="1:6" ht="25.5" outlineLevel="4" x14ac:dyDescent="0.25">
      <c r="A102" s="16" t="s">
        <v>170</v>
      </c>
      <c r="B102" s="16" t="s">
        <v>39</v>
      </c>
      <c r="C102" s="17" t="s">
        <v>316</v>
      </c>
      <c r="D102" s="8">
        <f>'№ 5ведомственная'!F471</f>
        <v>18259.5</v>
      </c>
      <c r="E102" s="8">
        <f>'№ 5ведомственная'!G471</f>
        <v>17917.3</v>
      </c>
      <c r="F102" s="50"/>
    </row>
    <row r="103" spans="1:6" ht="25.5" outlineLevel="4" x14ac:dyDescent="0.25">
      <c r="A103" s="16" t="s">
        <v>831</v>
      </c>
      <c r="B103" s="15"/>
      <c r="C103" s="17" t="s">
        <v>832</v>
      </c>
      <c r="D103" s="8">
        <f>D104</f>
        <v>519</v>
      </c>
      <c r="E103" s="8">
        <f>E104</f>
        <v>519</v>
      </c>
      <c r="F103" s="50"/>
    </row>
    <row r="104" spans="1:6" ht="25.5" outlineLevel="4" x14ac:dyDescent="0.25">
      <c r="A104" s="16" t="s">
        <v>831</v>
      </c>
      <c r="B104" s="15">
        <v>600</v>
      </c>
      <c r="C104" s="17" t="s">
        <v>537</v>
      </c>
      <c r="D104" s="8">
        <f>'№ 5ведомственная'!F473</f>
        <v>519</v>
      </c>
      <c r="E104" s="8">
        <f>'№ 5ведомственная'!G473</f>
        <v>519</v>
      </c>
      <c r="F104" s="50"/>
    </row>
    <row r="105" spans="1:6" ht="38.25" outlineLevel="3" x14ac:dyDescent="0.25">
      <c r="A105" s="16" t="s">
        <v>189</v>
      </c>
      <c r="B105" s="16"/>
      <c r="C105" s="17" t="s">
        <v>466</v>
      </c>
      <c r="D105" s="8">
        <f>D106</f>
        <v>4959.6000000000004</v>
      </c>
      <c r="E105" s="8">
        <f>E106</f>
        <v>4395.3</v>
      </c>
      <c r="F105" s="50"/>
    </row>
    <row r="106" spans="1:6" ht="25.5" outlineLevel="4" x14ac:dyDescent="0.25">
      <c r="A106" s="16" t="s">
        <v>189</v>
      </c>
      <c r="B106" s="16" t="s">
        <v>39</v>
      </c>
      <c r="C106" s="17" t="s">
        <v>316</v>
      </c>
      <c r="D106" s="8">
        <f>'№ 5ведомственная'!F548</f>
        <v>4959.6000000000004</v>
      </c>
      <c r="E106" s="8">
        <f>'№ 5ведомственная'!G548</f>
        <v>4395.3</v>
      </c>
      <c r="F106" s="50"/>
    </row>
    <row r="107" spans="1:6" ht="38.25" outlineLevel="4" x14ac:dyDescent="0.25">
      <c r="A107" s="16" t="s">
        <v>563</v>
      </c>
      <c r="B107" s="15"/>
      <c r="C107" s="17" t="s">
        <v>562</v>
      </c>
      <c r="D107" s="8">
        <f>D108</f>
        <v>80.400000000000006</v>
      </c>
      <c r="E107" s="8">
        <f>E108</f>
        <v>80.400000000000006</v>
      </c>
      <c r="F107" s="50"/>
    </row>
    <row r="108" spans="1:6" ht="25.5" outlineLevel="4" x14ac:dyDescent="0.25">
      <c r="A108" s="16" t="s">
        <v>563</v>
      </c>
      <c r="B108" s="15" t="s">
        <v>39</v>
      </c>
      <c r="C108" s="17" t="s">
        <v>316</v>
      </c>
      <c r="D108" s="8">
        <f>'№ 5ведомственная'!F475</f>
        <v>80.400000000000006</v>
      </c>
      <c r="E108" s="8">
        <f>'№ 5ведомственная'!G475</f>
        <v>80.400000000000006</v>
      </c>
      <c r="F108" s="50"/>
    </row>
    <row r="109" spans="1:6" ht="38.25" outlineLevel="4" x14ac:dyDescent="0.25">
      <c r="A109" s="16" t="s">
        <v>718</v>
      </c>
      <c r="B109" s="15"/>
      <c r="C109" s="17" t="s">
        <v>719</v>
      </c>
      <c r="D109" s="8">
        <f>D110</f>
        <v>1.7</v>
      </c>
      <c r="E109" s="8">
        <f t="shared" ref="E109" si="12">E110</f>
        <v>1.7</v>
      </c>
      <c r="F109" s="50"/>
    </row>
    <row r="110" spans="1:6" ht="25.5" outlineLevel="4" x14ac:dyDescent="0.25">
      <c r="A110" s="16" t="s">
        <v>718</v>
      </c>
      <c r="B110" s="15" t="s">
        <v>39</v>
      </c>
      <c r="C110" s="17" t="s">
        <v>316</v>
      </c>
      <c r="D110" s="8">
        <f>'№ 5ведомственная'!F477</f>
        <v>1.7</v>
      </c>
      <c r="E110" s="8">
        <f>'№ 5ведомственная'!G477</f>
        <v>1.7</v>
      </c>
      <c r="F110" s="50"/>
    </row>
    <row r="111" spans="1:6" ht="25.5" outlineLevel="4" x14ac:dyDescent="0.25">
      <c r="A111" s="16" t="s">
        <v>660</v>
      </c>
      <c r="B111" s="15"/>
      <c r="C111" s="17" t="s">
        <v>662</v>
      </c>
      <c r="D111" s="8">
        <f>D114+D112</f>
        <v>1115</v>
      </c>
      <c r="E111" s="8">
        <f t="shared" ref="E111" si="13">E114+E112</f>
        <v>1115</v>
      </c>
      <c r="F111" s="50"/>
    </row>
    <row r="112" spans="1:6" ht="63.75" outlineLevel="4" x14ac:dyDescent="0.25">
      <c r="A112" s="16" t="s">
        <v>668</v>
      </c>
      <c r="B112" s="15"/>
      <c r="C112" s="17" t="s">
        <v>669</v>
      </c>
      <c r="D112" s="8">
        <f>D113</f>
        <v>1000</v>
      </c>
      <c r="E112" s="8">
        <f t="shared" ref="E112" si="14">E113</f>
        <v>1000</v>
      </c>
      <c r="F112" s="50"/>
    </row>
    <row r="113" spans="1:6" ht="25.5" outlineLevel="4" x14ac:dyDescent="0.25">
      <c r="A113" s="16" t="s">
        <v>668</v>
      </c>
      <c r="B113" s="15" t="s">
        <v>39</v>
      </c>
      <c r="C113" s="17" t="s">
        <v>316</v>
      </c>
      <c r="D113" s="8">
        <f>'№ 5ведомственная'!F551</f>
        <v>1000</v>
      </c>
      <c r="E113" s="8">
        <f>'№ 5ведомственная'!G551</f>
        <v>1000</v>
      </c>
      <c r="F113" s="50"/>
    </row>
    <row r="114" spans="1:6" ht="63.75" outlineLevel="4" x14ac:dyDescent="0.25">
      <c r="A114" s="16" t="s">
        <v>659</v>
      </c>
      <c r="B114" s="15"/>
      <c r="C114" s="17" t="s">
        <v>661</v>
      </c>
      <c r="D114" s="8">
        <f>D115</f>
        <v>115</v>
      </c>
      <c r="E114" s="8">
        <f t="shared" ref="E114" si="15">E115</f>
        <v>115</v>
      </c>
      <c r="F114" s="50"/>
    </row>
    <row r="115" spans="1:6" ht="25.5" outlineLevel="4" x14ac:dyDescent="0.25">
      <c r="A115" s="16" t="s">
        <v>659</v>
      </c>
      <c r="B115" s="15" t="s">
        <v>39</v>
      </c>
      <c r="C115" s="17" t="s">
        <v>316</v>
      </c>
      <c r="D115" s="8">
        <f>'№ 5ведомственная'!F553</f>
        <v>115</v>
      </c>
      <c r="E115" s="8">
        <f>'№ 5ведомственная'!G553</f>
        <v>115</v>
      </c>
      <c r="F115" s="50"/>
    </row>
    <row r="116" spans="1:6" ht="76.5" outlineLevel="4" x14ac:dyDescent="0.25">
      <c r="A116" s="16" t="s">
        <v>620</v>
      </c>
      <c r="B116" s="15"/>
      <c r="C116" s="17" t="s">
        <v>622</v>
      </c>
      <c r="D116" s="8">
        <f>D117</f>
        <v>2031.5</v>
      </c>
      <c r="E116" s="8">
        <f t="shared" ref="E116:E117" si="16">E117</f>
        <v>1921.4</v>
      </c>
      <c r="F116" s="50"/>
    </row>
    <row r="117" spans="1:6" ht="25.5" outlineLevel="4" x14ac:dyDescent="0.25">
      <c r="A117" s="16" t="s">
        <v>621</v>
      </c>
      <c r="B117" s="15"/>
      <c r="C117" s="17" t="s">
        <v>727</v>
      </c>
      <c r="D117" s="8">
        <f>D118</f>
        <v>2031.5</v>
      </c>
      <c r="E117" s="8">
        <f t="shared" si="16"/>
        <v>1921.4</v>
      </c>
      <c r="F117" s="50"/>
    </row>
    <row r="118" spans="1:6" ht="25.5" outlineLevel="4" x14ac:dyDescent="0.25">
      <c r="A118" s="16" t="s">
        <v>621</v>
      </c>
      <c r="B118" s="15">
        <v>600</v>
      </c>
      <c r="C118" s="17" t="s">
        <v>316</v>
      </c>
      <c r="D118" s="8">
        <f>'№ 5ведомственная'!F480</f>
        <v>2031.5</v>
      </c>
      <c r="E118" s="8">
        <f>'№ 5ведомственная'!G480</f>
        <v>1921.4</v>
      </c>
      <c r="F118" s="50"/>
    </row>
    <row r="119" spans="1:6" outlineLevel="1" x14ac:dyDescent="0.25">
      <c r="A119" s="16" t="s">
        <v>176</v>
      </c>
      <c r="B119" s="16"/>
      <c r="C119" s="17" t="s">
        <v>457</v>
      </c>
      <c r="D119" s="8">
        <f>D120+D127</f>
        <v>22523.699999999997</v>
      </c>
      <c r="E119" s="8">
        <f>E120+E127</f>
        <v>21957.4</v>
      </c>
      <c r="F119" s="50"/>
    </row>
    <row r="120" spans="1:6" ht="25.5" outlineLevel="2" x14ac:dyDescent="0.25">
      <c r="A120" s="16" t="s">
        <v>177</v>
      </c>
      <c r="B120" s="16"/>
      <c r="C120" s="17" t="s">
        <v>458</v>
      </c>
      <c r="D120" s="8">
        <f>D123+D125+D121</f>
        <v>20692.699999999997</v>
      </c>
      <c r="E120" s="8">
        <f>E123+E125+E121</f>
        <v>20134</v>
      </c>
      <c r="F120" s="50"/>
    </row>
    <row r="121" spans="1:6" ht="38.25" outlineLevel="2" x14ac:dyDescent="0.25">
      <c r="A121" s="16" t="s">
        <v>833</v>
      </c>
      <c r="B121" s="15"/>
      <c r="C121" s="17" t="s">
        <v>834</v>
      </c>
      <c r="D121" s="8">
        <f>D122</f>
        <v>10956.4</v>
      </c>
      <c r="E121" s="8">
        <f t="shared" ref="E121" si="17">E122</f>
        <v>10574.5</v>
      </c>
      <c r="F121" s="50"/>
    </row>
    <row r="122" spans="1:6" ht="25.5" outlineLevel="2" x14ac:dyDescent="0.25">
      <c r="A122" s="16" t="s">
        <v>833</v>
      </c>
      <c r="B122" s="15">
        <v>200</v>
      </c>
      <c r="C122" s="17" t="s">
        <v>290</v>
      </c>
      <c r="D122" s="8">
        <f>'№ 5ведомственная'!F501</f>
        <v>10956.4</v>
      </c>
      <c r="E122" s="8">
        <f>'№ 5ведомственная'!G501</f>
        <v>10574.5</v>
      </c>
      <c r="F122" s="50"/>
    </row>
    <row r="123" spans="1:6" ht="25.5" outlineLevel="3" x14ac:dyDescent="0.25">
      <c r="A123" s="16" t="s">
        <v>178</v>
      </c>
      <c r="B123" s="16"/>
      <c r="C123" s="17" t="s">
        <v>459</v>
      </c>
      <c r="D123" s="8">
        <f t="shared" ref="D123:E123" si="18">D124</f>
        <v>6265.3</v>
      </c>
      <c r="E123" s="8">
        <f t="shared" si="18"/>
        <v>6167.5</v>
      </c>
      <c r="F123" s="50"/>
    </row>
    <row r="124" spans="1:6" ht="25.5" outlineLevel="4" x14ac:dyDescent="0.25">
      <c r="A124" s="16" t="s">
        <v>178</v>
      </c>
      <c r="B124" s="16" t="s">
        <v>39</v>
      </c>
      <c r="C124" s="17" t="s">
        <v>316</v>
      </c>
      <c r="D124" s="8">
        <f>'№ 5ведомственная'!F503</f>
        <v>6265.3</v>
      </c>
      <c r="E124" s="8">
        <f>'№ 5ведомственная'!G503</f>
        <v>6167.5</v>
      </c>
      <c r="F124" s="50"/>
    </row>
    <row r="125" spans="1:6" ht="25.5" outlineLevel="4" x14ac:dyDescent="0.25">
      <c r="A125" s="16" t="s">
        <v>835</v>
      </c>
      <c r="B125" s="15"/>
      <c r="C125" s="17" t="s">
        <v>526</v>
      </c>
      <c r="D125" s="8">
        <f>D126</f>
        <v>3471</v>
      </c>
      <c r="E125" s="8">
        <f t="shared" ref="E125" si="19">E126</f>
        <v>3392</v>
      </c>
      <c r="F125" s="50"/>
    </row>
    <row r="126" spans="1:6" ht="25.5" outlineLevel="4" x14ac:dyDescent="0.25">
      <c r="A126" s="16" t="s">
        <v>835</v>
      </c>
      <c r="B126" s="15">
        <v>200</v>
      </c>
      <c r="C126" s="17" t="s">
        <v>290</v>
      </c>
      <c r="D126" s="8">
        <f>'№ 5ведомственная'!F505</f>
        <v>3471</v>
      </c>
      <c r="E126" s="8">
        <f>'№ 5ведомственная'!G505</f>
        <v>3392</v>
      </c>
      <c r="F126" s="50"/>
    </row>
    <row r="127" spans="1:6" outlineLevel="4" x14ac:dyDescent="0.25">
      <c r="A127" s="16" t="s">
        <v>549</v>
      </c>
      <c r="B127" s="16"/>
      <c r="C127" s="17" t="s">
        <v>550</v>
      </c>
      <c r="D127" s="8">
        <f>D128+D130</f>
        <v>1831</v>
      </c>
      <c r="E127" s="8">
        <f>E128+E130</f>
        <v>1823.4</v>
      </c>
      <c r="F127" s="50"/>
    </row>
    <row r="128" spans="1:6" ht="38.25" outlineLevel="4" x14ac:dyDescent="0.25">
      <c r="A128" s="16" t="s">
        <v>548</v>
      </c>
      <c r="B128" s="16"/>
      <c r="C128" s="17" t="s">
        <v>551</v>
      </c>
      <c r="D128" s="8">
        <f>D129</f>
        <v>1383.6</v>
      </c>
      <c r="E128" s="8">
        <f>E129</f>
        <v>1376</v>
      </c>
      <c r="F128" s="50"/>
    </row>
    <row r="129" spans="1:6" ht="25.5" outlineLevel="4" x14ac:dyDescent="0.25">
      <c r="A129" s="16" t="s">
        <v>548</v>
      </c>
      <c r="B129" s="16" t="s">
        <v>39</v>
      </c>
      <c r="C129" s="17" t="s">
        <v>316</v>
      </c>
      <c r="D129" s="8">
        <f>'№ 5ведомственная'!F510</f>
        <v>1383.6</v>
      </c>
      <c r="E129" s="8">
        <f>'№ 5ведомственная'!G510</f>
        <v>1376</v>
      </c>
      <c r="F129" s="50"/>
    </row>
    <row r="130" spans="1:6" outlineLevel="4" x14ac:dyDescent="0.25">
      <c r="A130" s="16" t="s">
        <v>565</v>
      </c>
      <c r="B130" s="16"/>
      <c r="C130" s="17" t="s">
        <v>566</v>
      </c>
      <c r="D130" s="8">
        <f>D131</f>
        <v>447.4</v>
      </c>
      <c r="E130" s="8">
        <f>E131</f>
        <v>447.4</v>
      </c>
      <c r="F130" s="50"/>
    </row>
    <row r="131" spans="1:6" ht="25.5" outlineLevel="4" x14ac:dyDescent="0.25">
      <c r="A131" s="16" t="s">
        <v>565</v>
      </c>
      <c r="B131" s="16" t="s">
        <v>39</v>
      </c>
      <c r="C131" s="17" t="s">
        <v>316</v>
      </c>
      <c r="D131" s="8">
        <f>'№ 5ведомственная'!F508</f>
        <v>447.4</v>
      </c>
      <c r="E131" s="8">
        <f>'№ 5ведомственная'!G508</f>
        <v>447.4</v>
      </c>
      <c r="F131" s="50"/>
    </row>
    <row r="132" spans="1:6" ht="25.5" outlineLevel="1" x14ac:dyDescent="0.25">
      <c r="A132" s="16" t="s">
        <v>180</v>
      </c>
      <c r="B132" s="16"/>
      <c r="C132" s="17" t="s">
        <v>460</v>
      </c>
      <c r="D132" s="8">
        <f>D133</f>
        <v>24367.8</v>
      </c>
      <c r="E132" s="8">
        <f>E133</f>
        <v>24161.200000000001</v>
      </c>
      <c r="F132" s="50"/>
    </row>
    <row r="133" spans="1:6" ht="25.5" outlineLevel="2" x14ac:dyDescent="0.25">
      <c r="A133" s="16" t="s">
        <v>181</v>
      </c>
      <c r="B133" s="16"/>
      <c r="C133" s="17" t="s">
        <v>461</v>
      </c>
      <c r="D133" s="8">
        <f>D134+D138+D142</f>
        <v>24367.8</v>
      </c>
      <c r="E133" s="8">
        <f>E134+E138+E142</f>
        <v>24161.200000000001</v>
      </c>
      <c r="F133" s="50"/>
    </row>
    <row r="134" spans="1:6" ht="25.5" outlineLevel="3" x14ac:dyDescent="0.25">
      <c r="A134" s="16" t="s">
        <v>182</v>
      </c>
      <c r="B134" s="16"/>
      <c r="C134" s="17" t="s">
        <v>462</v>
      </c>
      <c r="D134" s="8">
        <f>D135+D136+D137</f>
        <v>18625.8</v>
      </c>
      <c r="E134" s="8">
        <f>E135+E136+E137</f>
        <v>18362.7</v>
      </c>
      <c r="F134" s="50"/>
    </row>
    <row r="135" spans="1:6" ht="51" outlineLevel="4" x14ac:dyDescent="0.25">
      <c r="A135" s="16" t="s">
        <v>182</v>
      </c>
      <c r="B135" s="16" t="s">
        <v>6</v>
      </c>
      <c r="C135" s="17" t="s">
        <v>289</v>
      </c>
      <c r="D135" s="8">
        <f>'№ 5ведомственная'!F382</f>
        <v>15252.6</v>
      </c>
      <c r="E135" s="8">
        <f>'№ 5ведомственная'!G382</f>
        <v>15252.6</v>
      </c>
      <c r="F135" s="50"/>
    </row>
    <row r="136" spans="1:6" ht="25.5" outlineLevel="4" x14ac:dyDescent="0.25">
      <c r="A136" s="16" t="s">
        <v>182</v>
      </c>
      <c r="B136" s="16" t="s">
        <v>7</v>
      </c>
      <c r="C136" s="17" t="s">
        <v>290</v>
      </c>
      <c r="D136" s="8">
        <f>'№ 5ведомственная'!F383</f>
        <v>3361.9</v>
      </c>
      <c r="E136" s="8">
        <f>'№ 5ведомственная'!G383</f>
        <v>3099.2</v>
      </c>
      <c r="F136" s="50"/>
    </row>
    <row r="137" spans="1:6" outlineLevel="4" x14ac:dyDescent="0.25">
      <c r="A137" s="16" t="s">
        <v>182</v>
      </c>
      <c r="B137" s="16" t="s">
        <v>8</v>
      </c>
      <c r="C137" s="17" t="s">
        <v>291</v>
      </c>
      <c r="D137" s="8">
        <f>'№ 5ведомственная'!F384</f>
        <v>11.3</v>
      </c>
      <c r="E137" s="8">
        <f>'№ 5ведомственная'!G384</f>
        <v>10.9</v>
      </c>
      <c r="F137" s="50"/>
    </row>
    <row r="138" spans="1:6" ht="25.5" outlineLevel="3" x14ac:dyDescent="0.25">
      <c r="A138" s="16" t="s">
        <v>183</v>
      </c>
      <c r="B138" s="16"/>
      <c r="C138" s="17" t="s">
        <v>627</v>
      </c>
      <c r="D138" s="8">
        <f>D139+D140+D141</f>
        <v>5742</v>
      </c>
      <c r="E138" s="8">
        <f>E139+E140+E141</f>
        <v>5693.8</v>
      </c>
      <c r="F138" s="50"/>
    </row>
    <row r="139" spans="1:6" ht="51" outlineLevel="4" x14ac:dyDescent="0.25">
      <c r="A139" s="16" t="s">
        <v>183</v>
      </c>
      <c r="B139" s="16" t="s">
        <v>6</v>
      </c>
      <c r="C139" s="17" t="s">
        <v>289</v>
      </c>
      <c r="D139" s="8">
        <f>'№ 5ведомственная'!F514</f>
        <v>5669</v>
      </c>
      <c r="E139" s="8">
        <f>'№ 5ведомственная'!G514</f>
        <v>5620.8</v>
      </c>
      <c r="F139" s="50"/>
    </row>
    <row r="140" spans="1:6" ht="25.5" outlineLevel="4" x14ac:dyDescent="0.25">
      <c r="A140" s="16" t="s">
        <v>183</v>
      </c>
      <c r="B140" s="16" t="s">
        <v>7</v>
      </c>
      <c r="C140" s="17" t="s">
        <v>290</v>
      </c>
      <c r="D140" s="8">
        <f>'№ 5ведомственная'!F515</f>
        <v>72.900000000000006</v>
      </c>
      <c r="E140" s="8">
        <f>'№ 5ведомственная'!G515</f>
        <v>72.900000000000006</v>
      </c>
      <c r="F140" s="50"/>
    </row>
    <row r="141" spans="1:6" outlineLevel="4" x14ac:dyDescent="0.25">
      <c r="A141" s="16" t="s">
        <v>183</v>
      </c>
      <c r="B141" s="15">
        <v>800</v>
      </c>
      <c r="C141" s="17" t="s">
        <v>748</v>
      </c>
      <c r="D141" s="8">
        <f>'№ 5ведомственная'!F516</f>
        <v>0.1</v>
      </c>
      <c r="E141" s="8">
        <f>'№ 5ведомственная'!G516</f>
        <v>0.1</v>
      </c>
      <c r="F141" s="50"/>
    </row>
    <row r="142" spans="1:6" ht="38.25" outlineLevel="4" x14ac:dyDescent="0.25">
      <c r="A142" s="73" t="s">
        <v>733</v>
      </c>
      <c r="B142" s="72"/>
      <c r="C142" s="74" t="s">
        <v>836</v>
      </c>
      <c r="D142" s="75">
        <f>D143</f>
        <v>0</v>
      </c>
      <c r="E142" s="75">
        <f>E143</f>
        <v>104.7</v>
      </c>
      <c r="F142" s="50"/>
    </row>
    <row r="143" spans="1:6" ht="51" outlineLevel="4" x14ac:dyDescent="0.25">
      <c r="A143" s="73" t="s">
        <v>733</v>
      </c>
      <c r="B143" s="72">
        <v>100</v>
      </c>
      <c r="C143" s="74" t="s">
        <v>743</v>
      </c>
      <c r="D143" s="75">
        <v>0</v>
      </c>
      <c r="E143" s="75">
        <f>'№ 5ведомственная'!G518</f>
        <v>104.7</v>
      </c>
      <c r="F143" s="50"/>
    </row>
    <row r="144" spans="1:6" s="26" customFormat="1" ht="25.5" x14ac:dyDescent="0.25">
      <c r="A144" s="16" t="s">
        <v>194</v>
      </c>
      <c r="B144" s="16"/>
      <c r="C144" s="17" t="s">
        <v>628</v>
      </c>
      <c r="D144" s="8">
        <f>D145+D183+D197</f>
        <v>83355.03</v>
      </c>
      <c r="E144" s="8">
        <f>E145+E183+E197</f>
        <v>82650.39999999998</v>
      </c>
      <c r="F144" s="55"/>
    </row>
    <row r="145" spans="1:6" ht="25.5" outlineLevel="1" x14ac:dyDescent="0.25">
      <c r="A145" s="16" t="s">
        <v>211</v>
      </c>
      <c r="B145" s="16"/>
      <c r="C145" s="17" t="s">
        <v>490</v>
      </c>
      <c r="D145" s="8">
        <f>D146+D159+D174</f>
        <v>70590.7</v>
      </c>
      <c r="E145" s="8">
        <f>E146+E159+E174</f>
        <v>70138.099999999991</v>
      </c>
      <c r="F145" s="50"/>
    </row>
    <row r="146" spans="1:6" outlineLevel="2" x14ac:dyDescent="0.25">
      <c r="A146" s="16" t="s">
        <v>212</v>
      </c>
      <c r="B146" s="16"/>
      <c r="C146" s="17" t="s">
        <v>491</v>
      </c>
      <c r="D146" s="8">
        <f>D151+D149+D157+D155+D147</f>
        <v>25669.599999999999</v>
      </c>
      <c r="E146" s="8">
        <f t="shared" ref="E146" si="20">E151+E149+E157+E155+E147</f>
        <v>25293.8</v>
      </c>
      <c r="F146" s="50"/>
    </row>
    <row r="147" spans="1:6" ht="38.25" outlineLevel="2" x14ac:dyDescent="0.25">
      <c r="A147" s="16" t="s">
        <v>556</v>
      </c>
      <c r="B147" s="16"/>
      <c r="C147" s="17" t="s">
        <v>568</v>
      </c>
      <c r="D147" s="8">
        <f>D148</f>
        <v>12157.9</v>
      </c>
      <c r="E147" s="8">
        <f t="shared" ref="E147" si="21">E148</f>
        <v>12157.9</v>
      </c>
      <c r="F147" s="50"/>
    </row>
    <row r="148" spans="1:6" ht="51" outlineLevel="2" x14ac:dyDescent="0.25">
      <c r="A148" s="16" t="s">
        <v>556</v>
      </c>
      <c r="B148" s="16" t="s">
        <v>6</v>
      </c>
      <c r="C148" s="17" t="s">
        <v>289</v>
      </c>
      <c r="D148" s="8">
        <f>'№ 5ведомственная'!F612</f>
        <v>12157.9</v>
      </c>
      <c r="E148" s="8">
        <f>'№ 5ведомственная'!G612</f>
        <v>12157.9</v>
      </c>
      <c r="F148" s="50"/>
    </row>
    <row r="149" spans="1:6" ht="25.5" outlineLevel="2" x14ac:dyDescent="0.25">
      <c r="A149" s="16" t="s">
        <v>687</v>
      </c>
      <c r="B149" s="16"/>
      <c r="C149" s="17" t="s">
        <v>686</v>
      </c>
      <c r="D149" s="8">
        <f>D150</f>
        <v>250</v>
      </c>
      <c r="E149" s="8">
        <f>E150</f>
        <v>250</v>
      </c>
      <c r="F149" s="50"/>
    </row>
    <row r="150" spans="1:6" ht="25.5" outlineLevel="2" x14ac:dyDescent="0.25">
      <c r="A150" s="16" t="s">
        <v>687</v>
      </c>
      <c r="B150" s="15" t="s">
        <v>7</v>
      </c>
      <c r="C150" s="17" t="s">
        <v>290</v>
      </c>
      <c r="D150" s="8">
        <f>'№ 5ведомственная'!F614</f>
        <v>250</v>
      </c>
      <c r="E150" s="8">
        <f>'№ 5ведомственная'!G614</f>
        <v>250</v>
      </c>
      <c r="F150" s="50"/>
    </row>
    <row r="151" spans="1:6" outlineLevel="3" x14ac:dyDescent="0.25">
      <c r="A151" s="16" t="s">
        <v>213</v>
      </c>
      <c r="B151" s="16"/>
      <c r="C151" s="17" t="s">
        <v>492</v>
      </c>
      <c r="D151" s="8">
        <f>D152+D153+D154</f>
        <v>13048.8</v>
      </c>
      <c r="E151" s="8">
        <f>E152+E153+E154</f>
        <v>12673</v>
      </c>
      <c r="F151" s="50"/>
    </row>
    <row r="152" spans="1:6" ht="51" outlineLevel="4" x14ac:dyDescent="0.25">
      <c r="A152" s="16" t="s">
        <v>213</v>
      </c>
      <c r="B152" s="16" t="s">
        <v>6</v>
      </c>
      <c r="C152" s="17" t="s">
        <v>289</v>
      </c>
      <c r="D152" s="8">
        <f>'№ 5ведомственная'!F616</f>
        <v>5789.4</v>
      </c>
      <c r="E152" s="8">
        <f>'№ 5ведомственная'!G616</f>
        <v>5575.2</v>
      </c>
      <c r="F152" s="50"/>
    </row>
    <row r="153" spans="1:6" ht="25.5" outlineLevel="4" x14ac:dyDescent="0.25">
      <c r="A153" s="16" t="s">
        <v>213</v>
      </c>
      <c r="B153" s="16" t="s">
        <v>7</v>
      </c>
      <c r="C153" s="17" t="s">
        <v>290</v>
      </c>
      <c r="D153" s="8">
        <f>'№ 5ведомственная'!F617</f>
        <v>7224.2</v>
      </c>
      <c r="E153" s="8">
        <f>'№ 5ведомственная'!G617</f>
        <v>7063.6</v>
      </c>
      <c r="F153" s="50"/>
    </row>
    <row r="154" spans="1:6" outlineLevel="4" x14ac:dyDescent="0.25">
      <c r="A154" s="16" t="s">
        <v>213</v>
      </c>
      <c r="B154" s="16" t="s">
        <v>8</v>
      </c>
      <c r="C154" s="17" t="s">
        <v>291</v>
      </c>
      <c r="D154" s="8">
        <f>'№ 5ведомственная'!F618</f>
        <v>35.200000000000003</v>
      </c>
      <c r="E154" s="8">
        <f>'№ 5ведомственная'!G618</f>
        <v>34.200000000000003</v>
      </c>
      <c r="F154" s="50"/>
    </row>
    <row r="155" spans="1:6" ht="38.25" outlineLevel="4" x14ac:dyDescent="0.25">
      <c r="A155" s="16" t="s">
        <v>894</v>
      </c>
      <c r="B155" s="15"/>
      <c r="C155" s="17" t="s">
        <v>667</v>
      </c>
      <c r="D155" s="8">
        <f>D156</f>
        <v>90</v>
      </c>
      <c r="E155" s="8">
        <f t="shared" ref="E155" si="22">E156</f>
        <v>90</v>
      </c>
      <c r="F155" s="50"/>
    </row>
    <row r="156" spans="1:6" ht="25.5" outlineLevel="4" x14ac:dyDescent="0.25">
      <c r="A156" s="16" t="s">
        <v>894</v>
      </c>
      <c r="B156" s="15" t="s">
        <v>7</v>
      </c>
      <c r="C156" s="17" t="s">
        <v>290</v>
      </c>
      <c r="D156" s="8">
        <f>'№ 5ведомственная'!F620</f>
        <v>90</v>
      </c>
      <c r="E156" s="8">
        <f>'№ 5ведомственная'!G620</f>
        <v>90</v>
      </c>
      <c r="F156" s="50"/>
    </row>
    <row r="157" spans="1:6" ht="38.25" outlineLevel="4" x14ac:dyDescent="0.25">
      <c r="A157" s="16" t="s">
        <v>560</v>
      </c>
      <c r="B157" s="15"/>
      <c r="C157" s="17" t="s">
        <v>559</v>
      </c>
      <c r="D157" s="8">
        <f>D158</f>
        <v>122.9</v>
      </c>
      <c r="E157" s="8">
        <f>E158</f>
        <v>122.9</v>
      </c>
      <c r="F157" s="50"/>
    </row>
    <row r="158" spans="1:6" ht="51" outlineLevel="4" x14ac:dyDescent="0.25">
      <c r="A158" s="16" t="s">
        <v>560</v>
      </c>
      <c r="B158" s="15" t="s">
        <v>6</v>
      </c>
      <c r="C158" s="17" t="s">
        <v>289</v>
      </c>
      <c r="D158" s="8">
        <f>'№ 5ведомственная'!F622</f>
        <v>122.9</v>
      </c>
      <c r="E158" s="8">
        <f>'№ 5ведомственная'!G622</f>
        <v>122.9</v>
      </c>
      <c r="F158" s="50"/>
    </row>
    <row r="159" spans="1:6" ht="25.5" outlineLevel="2" x14ac:dyDescent="0.25">
      <c r="A159" s="16" t="s">
        <v>214</v>
      </c>
      <c r="B159" s="16"/>
      <c r="C159" s="17" t="s">
        <v>673</v>
      </c>
      <c r="D159" s="8">
        <f>D160+D162+D172+D170+D164+D166+D168</f>
        <v>44420.9</v>
      </c>
      <c r="E159" s="8">
        <f>E160+E162+E172+E170+E164+E166+E168</f>
        <v>43364.1</v>
      </c>
      <c r="F159" s="50"/>
    </row>
    <row r="160" spans="1:6" ht="38.25" outlineLevel="2" x14ac:dyDescent="0.25">
      <c r="A160" s="16" t="s">
        <v>557</v>
      </c>
      <c r="B160" s="16"/>
      <c r="C160" s="17" t="s">
        <v>568</v>
      </c>
      <c r="D160" s="8">
        <f>D161</f>
        <v>16288.9</v>
      </c>
      <c r="E160" s="8">
        <f>E161</f>
        <v>16288.9</v>
      </c>
      <c r="F160" s="50"/>
    </row>
    <row r="161" spans="1:11" ht="25.5" outlineLevel="2" x14ac:dyDescent="0.25">
      <c r="A161" s="16" t="s">
        <v>557</v>
      </c>
      <c r="B161" s="16" t="s">
        <v>39</v>
      </c>
      <c r="C161" s="17" t="s">
        <v>316</v>
      </c>
      <c r="D161" s="8">
        <f>'№ 5ведомственная'!F625</f>
        <v>16288.9</v>
      </c>
      <c r="E161" s="8">
        <f>'№ 5ведомственная'!G625</f>
        <v>16288.9</v>
      </c>
      <c r="F161" s="50"/>
    </row>
    <row r="162" spans="1:11" ht="25.5" outlineLevel="3" x14ac:dyDescent="0.25">
      <c r="A162" s="16" t="s">
        <v>215</v>
      </c>
      <c r="B162" s="16"/>
      <c r="C162" s="17" t="s">
        <v>494</v>
      </c>
      <c r="D162" s="8">
        <f>D163</f>
        <v>23729.4</v>
      </c>
      <c r="E162" s="8">
        <f>E163</f>
        <v>22672.6</v>
      </c>
      <c r="F162" s="50"/>
    </row>
    <row r="163" spans="1:11" ht="25.5" outlineLevel="4" x14ac:dyDescent="0.25">
      <c r="A163" s="16" t="s">
        <v>215</v>
      </c>
      <c r="B163" s="16" t="s">
        <v>39</v>
      </c>
      <c r="C163" s="17" t="s">
        <v>316</v>
      </c>
      <c r="D163" s="8">
        <f>'№ 5ведомственная'!F627</f>
        <v>23729.4</v>
      </c>
      <c r="E163" s="8">
        <f>'№ 5ведомственная'!G627</f>
        <v>22672.6</v>
      </c>
      <c r="F163" s="50"/>
      <c r="K163" s="22" t="s">
        <v>592</v>
      </c>
    </row>
    <row r="164" spans="1:11" ht="25.5" outlineLevel="4" x14ac:dyDescent="0.25">
      <c r="A164" s="16" t="s">
        <v>842</v>
      </c>
      <c r="B164" s="15"/>
      <c r="C164" s="17" t="s">
        <v>843</v>
      </c>
      <c r="D164" s="8">
        <f>D165</f>
        <v>1975.7</v>
      </c>
      <c r="E164" s="8">
        <f>E165</f>
        <v>1975.7</v>
      </c>
      <c r="F164" s="50"/>
    </row>
    <row r="165" spans="1:11" ht="25.5" outlineLevel="4" x14ac:dyDescent="0.25">
      <c r="A165" s="16" t="s">
        <v>842</v>
      </c>
      <c r="B165" s="15">
        <v>600</v>
      </c>
      <c r="C165" s="17" t="s">
        <v>537</v>
      </c>
      <c r="D165" s="8">
        <f>'№ 5ведомственная'!F629</f>
        <v>1975.7</v>
      </c>
      <c r="E165" s="8">
        <f>'№ 5ведомственная'!G629</f>
        <v>1975.7</v>
      </c>
      <c r="F165" s="50"/>
    </row>
    <row r="166" spans="1:11" outlineLevel="4" x14ac:dyDescent="0.25">
      <c r="A166" s="16" t="s">
        <v>845</v>
      </c>
      <c r="B166" s="15"/>
      <c r="C166" s="17" t="s">
        <v>844</v>
      </c>
      <c r="D166" s="8">
        <f>D167</f>
        <v>1016.3</v>
      </c>
      <c r="E166" s="8">
        <f>E167</f>
        <v>1016.3</v>
      </c>
      <c r="F166" s="50"/>
    </row>
    <row r="167" spans="1:11" ht="25.5" outlineLevel="4" x14ac:dyDescent="0.25">
      <c r="A167" s="16" t="s">
        <v>845</v>
      </c>
      <c r="B167" s="15">
        <v>600</v>
      </c>
      <c r="C167" s="17" t="s">
        <v>537</v>
      </c>
      <c r="D167" s="8">
        <f>'№ 5ведомственная'!F631</f>
        <v>1016.3</v>
      </c>
      <c r="E167" s="8">
        <f>'№ 5ведомственная'!G631</f>
        <v>1016.3</v>
      </c>
      <c r="F167" s="50"/>
    </row>
    <row r="168" spans="1:11" outlineLevel="4" x14ac:dyDescent="0.25">
      <c r="A168" s="16" t="s">
        <v>846</v>
      </c>
      <c r="B168" s="15"/>
      <c r="C168" s="17" t="s">
        <v>847</v>
      </c>
      <c r="D168" s="8">
        <f>D169</f>
        <v>456</v>
      </c>
      <c r="E168" s="8">
        <f>E169</f>
        <v>456</v>
      </c>
      <c r="F168" s="50"/>
    </row>
    <row r="169" spans="1:11" ht="25.5" outlineLevel="4" x14ac:dyDescent="0.25">
      <c r="A169" s="16" t="s">
        <v>846</v>
      </c>
      <c r="B169" s="15">
        <v>600</v>
      </c>
      <c r="C169" s="17" t="s">
        <v>316</v>
      </c>
      <c r="D169" s="8">
        <f>'№ 5ведомственная'!F633</f>
        <v>456</v>
      </c>
      <c r="E169" s="8">
        <f>'№ 5ведомственная'!G633</f>
        <v>456</v>
      </c>
      <c r="F169" s="50"/>
    </row>
    <row r="170" spans="1:11" ht="38.25" outlineLevel="4" x14ac:dyDescent="0.25">
      <c r="A170" s="16" t="s">
        <v>666</v>
      </c>
      <c r="B170" s="15"/>
      <c r="C170" s="17" t="s">
        <v>688</v>
      </c>
      <c r="D170" s="8">
        <f>D171</f>
        <v>789.9</v>
      </c>
      <c r="E170" s="8">
        <f t="shared" ref="E170" si="23">E171</f>
        <v>789.9</v>
      </c>
      <c r="F170" s="50"/>
    </row>
    <row r="171" spans="1:11" ht="25.5" outlineLevel="4" x14ac:dyDescent="0.25">
      <c r="A171" s="16" t="s">
        <v>666</v>
      </c>
      <c r="B171" s="15" t="s">
        <v>39</v>
      </c>
      <c r="C171" s="17" t="s">
        <v>316</v>
      </c>
      <c r="D171" s="8">
        <f>'№ 5ведомственная'!F635</f>
        <v>789.9</v>
      </c>
      <c r="E171" s="8">
        <f>'№ 5ведомственная'!G635</f>
        <v>789.9</v>
      </c>
      <c r="F171" s="50"/>
    </row>
    <row r="172" spans="1:11" ht="38.25" outlineLevel="4" x14ac:dyDescent="0.25">
      <c r="A172" s="16" t="s">
        <v>561</v>
      </c>
      <c r="B172" s="15"/>
      <c r="C172" s="17" t="s">
        <v>559</v>
      </c>
      <c r="D172" s="8">
        <f>D173</f>
        <v>164.7</v>
      </c>
      <c r="E172" s="8">
        <f>E173</f>
        <v>164.7</v>
      </c>
      <c r="F172" s="50"/>
    </row>
    <row r="173" spans="1:11" ht="25.5" outlineLevel="4" x14ac:dyDescent="0.25">
      <c r="A173" s="16" t="s">
        <v>561</v>
      </c>
      <c r="B173" s="15">
        <v>600</v>
      </c>
      <c r="C173" s="17" t="s">
        <v>316</v>
      </c>
      <c r="D173" s="8">
        <f>'№ 5ведомственная'!F637</f>
        <v>164.7</v>
      </c>
      <c r="E173" s="8">
        <f>'№ 5ведомственная'!G637</f>
        <v>164.7</v>
      </c>
      <c r="F173" s="50"/>
    </row>
    <row r="174" spans="1:11" ht="25.5" outlineLevel="4" x14ac:dyDescent="0.25">
      <c r="A174" s="16" t="s">
        <v>848</v>
      </c>
      <c r="B174" s="15"/>
      <c r="C174" s="17" t="s">
        <v>849</v>
      </c>
      <c r="D174" s="8">
        <f>D175+D177+D179+D181</f>
        <v>500.2</v>
      </c>
      <c r="E174" s="8">
        <f>E175+E177+E179+E181</f>
        <v>1480.2</v>
      </c>
      <c r="F174" s="50"/>
    </row>
    <row r="175" spans="1:11" outlineLevel="4" x14ac:dyDescent="0.25">
      <c r="A175" s="16" t="s">
        <v>850</v>
      </c>
      <c r="B175" s="15"/>
      <c r="C175" s="17" t="s">
        <v>851</v>
      </c>
      <c r="D175" s="8">
        <f>D176</f>
        <v>500.2</v>
      </c>
      <c r="E175" s="8">
        <f>E176</f>
        <v>500.2</v>
      </c>
      <c r="F175" s="50"/>
    </row>
    <row r="176" spans="1:11" ht="25.5" outlineLevel="4" x14ac:dyDescent="0.25">
      <c r="A176" s="16" t="s">
        <v>850</v>
      </c>
      <c r="B176" s="15">
        <v>200</v>
      </c>
      <c r="C176" s="17" t="s">
        <v>768</v>
      </c>
      <c r="D176" s="8">
        <f>'№ 5ведомственная'!F640</f>
        <v>500.2</v>
      </c>
      <c r="E176" s="8">
        <f>'№ 5ведомственная'!G640</f>
        <v>500.2</v>
      </c>
      <c r="F176" s="50"/>
    </row>
    <row r="177" spans="1:6" ht="25.5" outlineLevel="4" x14ac:dyDescent="0.25">
      <c r="A177" s="16" t="s">
        <v>852</v>
      </c>
      <c r="B177" s="15"/>
      <c r="C177" s="17" t="s">
        <v>853</v>
      </c>
      <c r="D177" s="8">
        <f>D178</f>
        <v>0</v>
      </c>
      <c r="E177" s="8">
        <f>E178</f>
        <v>320</v>
      </c>
      <c r="F177" s="50"/>
    </row>
    <row r="178" spans="1:6" ht="25.5" outlineLevel="4" x14ac:dyDescent="0.25">
      <c r="A178" s="16" t="s">
        <v>852</v>
      </c>
      <c r="B178" s="15">
        <v>200</v>
      </c>
      <c r="C178" s="17" t="s">
        <v>768</v>
      </c>
      <c r="D178" s="8">
        <f>'№ 5ведомственная'!F642</f>
        <v>0</v>
      </c>
      <c r="E178" s="8">
        <f>'№ 5ведомственная'!G642</f>
        <v>320</v>
      </c>
      <c r="F178" s="50"/>
    </row>
    <row r="179" spans="1:6" ht="38.25" outlineLevel="4" x14ac:dyDescent="0.25">
      <c r="A179" s="16" t="s">
        <v>854</v>
      </c>
      <c r="B179" s="15"/>
      <c r="C179" s="17" t="s">
        <v>855</v>
      </c>
      <c r="D179" s="8">
        <f>D180</f>
        <v>0</v>
      </c>
      <c r="E179" s="8">
        <f>E180</f>
        <v>160</v>
      </c>
      <c r="F179" s="50"/>
    </row>
    <row r="180" spans="1:6" ht="25.5" outlineLevel="4" x14ac:dyDescent="0.25">
      <c r="A180" s="16" t="s">
        <v>854</v>
      </c>
      <c r="B180" s="15">
        <v>200</v>
      </c>
      <c r="C180" s="17" t="s">
        <v>290</v>
      </c>
      <c r="D180" s="8">
        <f>'№ 5ведомственная'!F644</f>
        <v>0</v>
      </c>
      <c r="E180" s="8">
        <f>'№ 5ведомственная'!G644</f>
        <v>160</v>
      </c>
      <c r="F180" s="50"/>
    </row>
    <row r="181" spans="1:6" ht="38.25" outlineLevel="4" x14ac:dyDescent="0.25">
      <c r="A181" s="16" t="s">
        <v>856</v>
      </c>
      <c r="B181" s="15"/>
      <c r="C181" s="17" t="s">
        <v>857</v>
      </c>
      <c r="D181" s="8">
        <f>D182</f>
        <v>0</v>
      </c>
      <c r="E181" s="8">
        <f>E182</f>
        <v>500</v>
      </c>
      <c r="F181" s="50"/>
    </row>
    <row r="182" spans="1:6" ht="25.5" outlineLevel="4" x14ac:dyDescent="0.25">
      <c r="A182" s="16" t="s">
        <v>856</v>
      </c>
      <c r="B182" s="15">
        <v>200</v>
      </c>
      <c r="C182" s="17" t="s">
        <v>768</v>
      </c>
      <c r="D182" s="8">
        <f>'№ 5ведомственная'!F646</f>
        <v>0</v>
      </c>
      <c r="E182" s="8">
        <f>'№ 5ведомственная'!G646</f>
        <v>500</v>
      </c>
      <c r="F182" s="50"/>
    </row>
    <row r="183" spans="1:6" ht="38.25" outlineLevel="1" x14ac:dyDescent="0.25">
      <c r="A183" s="16" t="s">
        <v>195</v>
      </c>
      <c r="B183" s="16"/>
      <c r="C183" s="17" t="s">
        <v>474</v>
      </c>
      <c r="D183" s="8">
        <f>D184</f>
        <v>8901.93</v>
      </c>
      <c r="E183" s="8">
        <f t="shared" ref="E183" si="24">E184</f>
        <v>8592.5999999999985</v>
      </c>
      <c r="F183" s="50"/>
    </row>
    <row r="184" spans="1:6" ht="25.5" outlineLevel="2" x14ac:dyDescent="0.25">
      <c r="A184" s="16" t="s">
        <v>196</v>
      </c>
      <c r="B184" s="16"/>
      <c r="C184" s="17" t="s">
        <v>728</v>
      </c>
      <c r="D184" s="8">
        <f>D191+D185+D193+D189+D195+D187</f>
        <v>8901.93</v>
      </c>
      <c r="E184" s="8">
        <f>E191+E185+E193+E189+E195+E187</f>
        <v>8592.5999999999985</v>
      </c>
      <c r="F184" s="50"/>
    </row>
    <row r="185" spans="1:6" ht="38.25" outlineLevel="2" x14ac:dyDescent="0.25">
      <c r="A185" s="16" t="s">
        <v>554</v>
      </c>
      <c r="B185" s="16"/>
      <c r="C185" s="17" t="s">
        <v>555</v>
      </c>
      <c r="D185" s="8">
        <f>D186</f>
        <v>2608.6</v>
      </c>
      <c r="E185" s="8">
        <f>E186</f>
        <v>2608.6</v>
      </c>
      <c r="F185" s="50"/>
    </row>
    <row r="186" spans="1:6" ht="25.5" outlineLevel="2" x14ac:dyDescent="0.25">
      <c r="A186" s="16" t="s">
        <v>554</v>
      </c>
      <c r="B186" s="16" t="s">
        <v>39</v>
      </c>
      <c r="C186" s="17" t="s">
        <v>316</v>
      </c>
      <c r="D186" s="8">
        <f>'№ 5ведомственная'!F572</f>
        <v>2608.6</v>
      </c>
      <c r="E186" s="8">
        <f>'№ 5ведомственная'!G572</f>
        <v>2608.6</v>
      </c>
      <c r="F186" s="50"/>
    </row>
    <row r="187" spans="1:6" ht="25.5" outlineLevel="2" x14ac:dyDescent="0.25">
      <c r="A187" s="16" t="s">
        <v>841</v>
      </c>
      <c r="B187" s="16"/>
      <c r="C187" s="17" t="s">
        <v>686</v>
      </c>
      <c r="D187" s="8">
        <f>D188</f>
        <v>250</v>
      </c>
      <c r="E187" s="8">
        <f>E188</f>
        <v>250</v>
      </c>
      <c r="F187" s="50"/>
    </row>
    <row r="188" spans="1:6" ht="25.5" outlineLevel="2" x14ac:dyDescent="0.25">
      <c r="A188" s="16" t="s">
        <v>841</v>
      </c>
      <c r="B188" s="16" t="s">
        <v>39</v>
      </c>
      <c r="C188" s="17" t="s">
        <v>316</v>
      </c>
      <c r="D188" s="8">
        <f>'№ 5ведомственная'!F574</f>
        <v>250</v>
      </c>
      <c r="E188" s="8">
        <f>'№ 5ведомственная'!G574</f>
        <v>250</v>
      </c>
      <c r="F188" s="50"/>
    </row>
    <row r="189" spans="1:6" ht="38.25" outlineLevel="2" x14ac:dyDescent="0.25">
      <c r="A189" s="16" t="s">
        <v>720</v>
      </c>
      <c r="B189" s="16"/>
      <c r="C189" s="17" t="s">
        <v>707</v>
      </c>
      <c r="D189" s="8">
        <f>D190</f>
        <v>51.9</v>
      </c>
      <c r="E189" s="8">
        <f t="shared" ref="E189" si="25">E190</f>
        <v>51.9</v>
      </c>
      <c r="F189" s="50"/>
    </row>
    <row r="190" spans="1:6" ht="25.5" outlineLevel="2" x14ac:dyDescent="0.25">
      <c r="A190" s="16" t="s">
        <v>720</v>
      </c>
      <c r="B190" s="16" t="s">
        <v>39</v>
      </c>
      <c r="C190" s="17" t="s">
        <v>316</v>
      </c>
      <c r="D190" s="8">
        <f>'№ 5ведомственная'!F576</f>
        <v>51.9</v>
      </c>
      <c r="E190" s="8">
        <f>'№ 5ведомственная'!G576</f>
        <v>51.9</v>
      </c>
      <c r="F190" s="50"/>
    </row>
    <row r="191" spans="1:6" ht="38.25" outlineLevel="3" x14ac:dyDescent="0.25">
      <c r="A191" s="16" t="s">
        <v>197</v>
      </c>
      <c r="B191" s="16"/>
      <c r="C191" s="17" t="s">
        <v>476</v>
      </c>
      <c r="D191" s="8">
        <f>D192</f>
        <v>5964.5</v>
      </c>
      <c r="E191" s="8">
        <f>E192</f>
        <v>5655.2</v>
      </c>
      <c r="F191" s="50"/>
    </row>
    <row r="192" spans="1:6" ht="25.5" outlineLevel="4" x14ac:dyDescent="0.25">
      <c r="A192" s="16" t="s">
        <v>197</v>
      </c>
      <c r="B192" s="16" t="s">
        <v>39</v>
      </c>
      <c r="C192" s="17" t="s">
        <v>316</v>
      </c>
      <c r="D192" s="8">
        <f>'№ 5ведомственная'!F578</f>
        <v>5964.5</v>
      </c>
      <c r="E192" s="8">
        <f>'№ 5ведомственная'!G578</f>
        <v>5655.2</v>
      </c>
      <c r="F192" s="50"/>
    </row>
    <row r="193" spans="1:6" ht="38.25" outlineLevel="4" x14ac:dyDescent="0.25">
      <c r="A193" s="125" t="s">
        <v>564</v>
      </c>
      <c r="B193" s="124"/>
      <c r="C193" s="126" t="s">
        <v>562</v>
      </c>
      <c r="D193" s="8">
        <f>D194</f>
        <v>26.43</v>
      </c>
      <c r="E193" s="8">
        <f>E194</f>
        <v>26.4</v>
      </c>
      <c r="F193" s="50"/>
    </row>
    <row r="194" spans="1:6" ht="25.5" outlineLevel="4" x14ac:dyDescent="0.25">
      <c r="A194" s="16" t="s">
        <v>564</v>
      </c>
      <c r="B194" s="15" t="s">
        <v>39</v>
      </c>
      <c r="C194" s="17" t="s">
        <v>316</v>
      </c>
      <c r="D194" s="8">
        <f>'№ 5ведомственная'!F580</f>
        <v>26.43</v>
      </c>
      <c r="E194" s="8">
        <f>'№ 5ведомственная'!G580</f>
        <v>26.4</v>
      </c>
      <c r="F194" s="50"/>
    </row>
    <row r="195" spans="1:6" ht="38.25" outlineLevel="4" x14ac:dyDescent="0.25">
      <c r="A195" s="16" t="s">
        <v>721</v>
      </c>
      <c r="B195" s="15"/>
      <c r="C195" s="17" t="s">
        <v>719</v>
      </c>
      <c r="D195" s="8">
        <f>D196</f>
        <v>0.5</v>
      </c>
      <c r="E195" s="8">
        <f t="shared" ref="E195" si="26">E196</f>
        <v>0.5</v>
      </c>
      <c r="F195" s="50"/>
    </row>
    <row r="196" spans="1:6" ht="25.5" outlineLevel="4" x14ac:dyDescent="0.25">
      <c r="A196" s="16" t="s">
        <v>721</v>
      </c>
      <c r="B196" s="15" t="s">
        <v>39</v>
      </c>
      <c r="C196" s="17" t="s">
        <v>316</v>
      </c>
      <c r="D196" s="8">
        <f>'№ 5ведомственная'!F582</f>
        <v>0.5</v>
      </c>
      <c r="E196" s="8">
        <f>'№ 5ведомственная'!G582</f>
        <v>0.5</v>
      </c>
      <c r="F196" s="50"/>
    </row>
    <row r="197" spans="1:6" ht="38.25" outlineLevel="1" x14ac:dyDescent="0.25">
      <c r="A197" s="16" t="s">
        <v>217</v>
      </c>
      <c r="B197" s="16"/>
      <c r="C197" s="17" t="s">
        <v>516</v>
      </c>
      <c r="D197" s="8">
        <f t="shared" ref="D197:E197" si="27">D198</f>
        <v>3862.4</v>
      </c>
      <c r="E197" s="8">
        <f t="shared" si="27"/>
        <v>3919.7000000000003</v>
      </c>
      <c r="F197" s="50"/>
    </row>
    <row r="198" spans="1:6" ht="38.25" outlineLevel="1" x14ac:dyDescent="0.25">
      <c r="A198" s="16" t="s">
        <v>608</v>
      </c>
      <c r="B198" s="15"/>
      <c r="C198" s="17" t="s">
        <v>609</v>
      </c>
      <c r="D198" s="8">
        <f>D199+D203</f>
        <v>3862.4</v>
      </c>
      <c r="E198" s="8">
        <f>E199+E203</f>
        <v>3919.7000000000003</v>
      </c>
      <c r="F198" s="50"/>
    </row>
    <row r="199" spans="1:6" ht="25.5" outlineLevel="3" x14ac:dyDescent="0.25">
      <c r="A199" s="16" t="s">
        <v>614</v>
      </c>
      <c r="B199" s="16"/>
      <c r="C199" s="17" t="s">
        <v>495</v>
      </c>
      <c r="D199" s="8">
        <f>D200+D201+D202</f>
        <v>3862.4</v>
      </c>
      <c r="E199" s="8">
        <f t="shared" ref="E199" si="28">E200+E201+E202</f>
        <v>3859.8</v>
      </c>
      <c r="F199" s="50"/>
    </row>
    <row r="200" spans="1:6" ht="51" outlineLevel="4" x14ac:dyDescent="0.25">
      <c r="A200" s="16" t="s">
        <v>614</v>
      </c>
      <c r="B200" s="16" t="s">
        <v>6</v>
      </c>
      <c r="C200" s="17" t="s">
        <v>289</v>
      </c>
      <c r="D200" s="8">
        <f>'№ 5ведомственная'!F652</f>
        <v>3717.6</v>
      </c>
      <c r="E200" s="8">
        <f>'№ 5ведомственная'!G652</f>
        <v>3737.2</v>
      </c>
      <c r="F200" s="50"/>
    </row>
    <row r="201" spans="1:6" ht="25.5" outlineLevel="4" x14ac:dyDescent="0.25">
      <c r="A201" s="16" t="s">
        <v>614</v>
      </c>
      <c r="B201" s="16" t="s">
        <v>7</v>
      </c>
      <c r="C201" s="17" t="s">
        <v>290</v>
      </c>
      <c r="D201" s="8">
        <f>'№ 5ведомственная'!F653</f>
        <v>142</v>
      </c>
      <c r="E201" s="8">
        <f>'№ 5ведомственная'!G653</f>
        <v>120.8</v>
      </c>
      <c r="F201" s="50"/>
    </row>
    <row r="202" spans="1:6" outlineLevel="4" x14ac:dyDescent="0.25">
      <c r="A202" s="16" t="s">
        <v>614</v>
      </c>
      <c r="B202" s="15">
        <v>800</v>
      </c>
      <c r="C202" s="17" t="s">
        <v>291</v>
      </c>
      <c r="D202" s="8">
        <f>'№ 5ведомственная'!F654</f>
        <v>2.8</v>
      </c>
      <c r="E202" s="8">
        <f>'№ 5ведомственная'!G654</f>
        <v>1.8</v>
      </c>
      <c r="F202" s="50"/>
    </row>
    <row r="203" spans="1:6" ht="38.25" outlineLevel="4" x14ac:dyDescent="0.25">
      <c r="A203" s="16" t="s">
        <v>734</v>
      </c>
      <c r="B203" s="15"/>
      <c r="C203" s="17" t="s">
        <v>735</v>
      </c>
      <c r="D203" s="8">
        <f>D204</f>
        <v>0</v>
      </c>
      <c r="E203" s="8">
        <f>E204</f>
        <v>59.9</v>
      </c>
      <c r="F203" s="50"/>
    </row>
    <row r="204" spans="1:6" ht="51" outlineLevel="4" x14ac:dyDescent="0.25">
      <c r="A204" s="16" t="s">
        <v>734</v>
      </c>
      <c r="B204" s="15">
        <v>100</v>
      </c>
      <c r="C204" s="17" t="s">
        <v>289</v>
      </c>
      <c r="D204" s="8">
        <f>'№ 5ведомственная'!F656</f>
        <v>0</v>
      </c>
      <c r="E204" s="8">
        <f>'№ 5ведомственная'!G656</f>
        <v>59.9</v>
      </c>
      <c r="F204" s="50"/>
    </row>
    <row r="205" spans="1:6" s="26" customFormat="1" ht="38.25" x14ac:dyDescent="0.25">
      <c r="A205" s="16" t="s">
        <v>219</v>
      </c>
      <c r="B205" s="16"/>
      <c r="C205" s="17" t="s">
        <v>629</v>
      </c>
      <c r="D205" s="8">
        <f>D206+D225</f>
        <v>8125.9</v>
      </c>
      <c r="E205" s="8">
        <f>E206+E225</f>
        <v>5148.8999999999996</v>
      </c>
      <c r="F205" s="55"/>
    </row>
    <row r="206" spans="1:6" ht="25.5" outlineLevel="1" x14ac:dyDescent="0.25">
      <c r="A206" s="16" t="s">
        <v>220</v>
      </c>
      <c r="B206" s="16"/>
      <c r="C206" s="17" t="s">
        <v>496</v>
      </c>
      <c r="D206" s="8">
        <f>D207+D210+D214</f>
        <v>4433.8</v>
      </c>
      <c r="E206" s="8">
        <f>E207+E210+E214</f>
        <v>2184.4</v>
      </c>
      <c r="F206" s="50"/>
    </row>
    <row r="207" spans="1:6" ht="63.75" outlineLevel="2" x14ac:dyDescent="0.25">
      <c r="A207" s="16" t="s">
        <v>221</v>
      </c>
      <c r="B207" s="16"/>
      <c r="C207" s="17" t="s">
        <v>497</v>
      </c>
      <c r="D207" s="8">
        <f t="shared" ref="D207:E208" si="29">D208</f>
        <v>600</v>
      </c>
      <c r="E207" s="8">
        <f t="shared" si="29"/>
        <v>548.5</v>
      </c>
      <c r="F207" s="50"/>
    </row>
    <row r="208" spans="1:6" ht="76.5" outlineLevel="3" x14ac:dyDescent="0.25">
      <c r="A208" s="16" t="s">
        <v>222</v>
      </c>
      <c r="B208" s="16"/>
      <c r="C208" s="17" t="s">
        <v>498</v>
      </c>
      <c r="D208" s="8">
        <f t="shared" si="29"/>
        <v>600</v>
      </c>
      <c r="E208" s="8">
        <f t="shared" si="29"/>
        <v>548.5</v>
      </c>
      <c r="F208" s="50"/>
    </row>
    <row r="209" spans="1:6" ht="25.5" outlineLevel="4" x14ac:dyDescent="0.25">
      <c r="A209" s="16" t="s">
        <v>222</v>
      </c>
      <c r="B209" s="16" t="s">
        <v>7</v>
      </c>
      <c r="C209" s="17" t="s">
        <v>290</v>
      </c>
      <c r="D209" s="8">
        <f>'№ 5ведомственная'!F673</f>
        <v>600</v>
      </c>
      <c r="E209" s="8">
        <f>'№ 5ведомственная'!G673</f>
        <v>548.5</v>
      </c>
      <c r="F209" s="50"/>
    </row>
    <row r="210" spans="1:6" ht="38.25" outlineLevel="2" x14ac:dyDescent="0.25">
      <c r="A210" s="16" t="s">
        <v>223</v>
      </c>
      <c r="B210" s="16"/>
      <c r="C210" s="17" t="s">
        <v>689</v>
      </c>
      <c r="D210" s="8">
        <f t="shared" ref="D210:E210" si="30">D211</f>
        <v>1200</v>
      </c>
      <c r="E210" s="8">
        <f t="shared" si="30"/>
        <v>1214.9000000000001</v>
      </c>
      <c r="F210" s="50"/>
    </row>
    <row r="211" spans="1:6" ht="25.5" outlineLevel="3" x14ac:dyDescent="0.25">
      <c r="A211" s="16" t="s">
        <v>224</v>
      </c>
      <c r="B211" s="16"/>
      <c r="C211" s="17" t="s">
        <v>501</v>
      </c>
      <c r="D211" s="8">
        <f>D213+D212</f>
        <v>1200</v>
      </c>
      <c r="E211" s="8">
        <f t="shared" ref="E211" si="31">E213+E212</f>
        <v>1214.9000000000001</v>
      </c>
      <c r="F211" s="50"/>
    </row>
    <row r="212" spans="1:6" ht="51" outlineLevel="3" x14ac:dyDescent="0.25">
      <c r="A212" s="16" t="s">
        <v>224</v>
      </c>
      <c r="B212" s="15" t="s">
        <v>6</v>
      </c>
      <c r="C212" s="17" t="s">
        <v>289</v>
      </c>
      <c r="D212" s="8">
        <f>'№ 5ведомственная'!F676</f>
        <v>400</v>
      </c>
      <c r="E212" s="8">
        <f>'№ 5ведомственная'!G676</f>
        <v>415.7</v>
      </c>
      <c r="F212" s="50"/>
    </row>
    <row r="213" spans="1:6" ht="25.5" outlineLevel="4" x14ac:dyDescent="0.25">
      <c r="A213" s="16" t="s">
        <v>224</v>
      </c>
      <c r="B213" s="16" t="s">
        <v>7</v>
      </c>
      <c r="C213" s="17" t="s">
        <v>290</v>
      </c>
      <c r="D213" s="8">
        <f>'№ 5ведомственная'!F677</f>
        <v>800</v>
      </c>
      <c r="E213" s="8">
        <f>'№ 5ведомственная'!G677</f>
        <v>799.2</v>
      </c>
      <c r="F213" s="50"/>
    </row>
    <row r="214" spans="1:6" ht="25.5" outlineLevel="4" x14ac:dyDescent="0.25">
      <c r="A214" s="16" t="s">
        <v>858</v>
      </c>
      <c r="B214" s="15"/>
      <c r="C214" s="17" t="s">
        <v>595</v>
      </c>
      <c r="D214" s="8">
        <f>D221+D219+D217+D215+D2165+D223</f>
        <v>2633.8</v>
      </c>
      <c r="E214" s="8">
        <f>E221+E219+E217+E215+E2165+E223</f>
        <v>421</v>
      </c>
      <c r="F214" s="50"/>
    </row>
    <row r="215" spans="1:6" ht="25.5" outlineLevel="4" x14ac:dyDescent="0.25">
      <c r="A215" s="16" t="s">
        <v>859</v>
      </c>
      <c r="B215" s="15"/>
      <c r="C215" s="17" t="s">
        <v>862</v>
      </c>
      <c r="D215" s="8">
        <f>D216</f>
        <v>45</v>
      </c>
      <c r="E215" s="8">
        <f t="shared" ref="E215" si="32">E216</f>
        <v>0</v>
      </c>
      <c r="F215" s="50"/>
    </row>
    <row r="216" spans="1:6" ht="25.5" outlineLevel="4" x14ac:dyDescent="0.25">
      <c r="A216" s="16" t="s">
        <v>859</v>
      </c>
      <c r="B216" s="15">
        <v>200</v>
      </c>
      <c r="C216" s="17" t="s">
        <v>768</v>
      </c>
      <c r="D216" s="8">
        <f>'№ 5ведомственная'!F663</f>
        <v>45</v>
      </c>
      <c r="E216" s="8">
        <f>'№ 5ведомственная'!G663</f>
        <v>0</v>
      </c>
      <c r="F216" s="50"/>
    </row>
    <row r="217" spans="1:6" ht="65.25" customHeight="1" outlineLevel="4" x14ac:dyDescent="0.25">
      <c r="A217" s="16" t="s">
        <v>863</v>
      </c>
      <c r="B217" s="15"/>
      <c r="C217" s="17" t="s">
        <v>864</v>
      </c>
      <c r="D217" s="8">
        <f>D218</f>
        <v>336.8</v>
      </c>
      <c r="E217" s="8">
        <f t="shared" ref="E217" si="33">E218</f>
        <v>336.8</v>
      </c>
      <c r="F217" s="50"/>
    </row>
    <row r="218" spans="1:6" ht="25.5" outlineLevel="4" x14ac:dyDescent="0.25">
      <c r="A218" s="16" t="s">
        <v>865</v>
      </c>
      <c r="B218" s="15">
        <v>200</v>
      </c>
      <c r="C218" s="17" t="s">
        <v>290</v>
      </c>
      <c r="D218" s="8">
        <f>'№ 5ведомственная'!F680</f>
        <v>336.8</v>
      </c>
      <c r="E218" s="8">
        <f>'№ 5ведомственная'!G680</f>
        <v>336.8</v>
      </c>
      <c r="F218" s="50"/>
    </row>
    <row r="219" spans="1:6" ht="76.5" outlineLevel="4" x14ac:dyDescent="0.25">
      <c r="A219" s="16" t="s">
        <v>866</v>
      </c>
      <c r="B219" s="15"/>
      <c r="C219" s="17" t="s">
        <v>867</v>
      </c>
      <c r="D219" s="8">
        <f>D220</f>
        <v>160</v>
      </c>
      <c r="E219" s="8">
        <f t="shared" ref="E219" si="34">E220</f>
        <v>84.2</v>
      </c>
      <c r="F219" s="50"/>
    </row>
    <row r="220" spans="1:6" ht="25.5" outlineLevel="4" x14ac:dyDescent="0.25">
      <c r="A220" s="16" t="s">
        <v>866</v>
      </c>
      <c r="B220" s="15">
        <v>200</v>
      </c>
      <c r="C220" s="17" t="s">
        <v>290</v>
      </c>
      <c r="D220" s="8">
        <f>'№ 5ведомственная'!F682</f>
        <v>160</v>
      </c>
      <c r="E220" s="8">
        <f>'№ 5ведомственная'!G682</f>
        <v>84.2</v>
      </c>
      <c r="F220" s="50"/>
    </row>
    <row r="221" spans="1:6" ht="51" outlineLevel="4" x14ac:dyDescent="0.25">
      <c r="A221" s="16" t="s">
        <v>860</v>
      </c>
      <c r="B221" s="15"/>
      <c r="C221" s="17" t="s">
        <v>898</v>
      </c>
      <c r="D221" s="8">
        <f>D222</f>
        <v>1882.4</v>
      </c>
      <c r="E221" s="8">
        <f t="shared" ref="E221" si="35">E222</f>
        <v>0</v>
      </c>
      <c r="F221" s="50"/>
    </row>
    <row r="222" spans="1:6" ht="25.5" outlineLevel="4" x14ac:dyDescent="0.25">
      <c r="A222" s="16" t="s">
        <v>860</v>
      </c>
      <c r="B222" s="15">
        <v>200</v>
      </c>
      <c r="C222" s="17" t="s">
        <v>768</v>
      </c>
      <c r="D222" s="8">
        <f>'№ 5ведомственная'!F665</f>
        <v>1882.4</v>
      </c>
      <c r="E222" s="8">
        <f>'№ 5ведомственная'!G665</f>
        <v>0</v>
      </c>
      <c r="F222" s="50"/>
    </row>
    <row r="223" spans="1:6" ht="54.75" customHeight="1" outlineLevel="4" x14ac:dyDescent="0.25">
      <c r="A223" s="16" t="s">
        <v>861</v>
      </c>
      <c r="B223" s="15"/>
      <c r="C223" s="17" t="s">
        <v>899</v>
      </c>
      <c r="D223" s="8">
        <f>D224</f>
        <v>209.6</v>
      </c>
      <c r="E223" s="8">
        <f>E224</f>
        <v>0</v>
      </c>
      <c r="F223" s="50"/>
    </row>
    <row r="224" spans="1:6" ht="25.5" outlineLevel="4" x14ac:dyDescent="0.25">
      <c r="A224" s="16" t="s">
        <v>861</v>
      </c>
      <c r="B224" s="15">
        <v>200</v>
      </c>
      <c r="C224" s="17" t="s">
        <v>290</v>
      </c>
      <c r="D224" s="8">
        <f>'№ 5ведомственная'!F667</f>
        <v>209.6</v>
      </c>
      <c r="E224" s="8">
        <f>'№ 5ведомственная'!G667</f>
        <v>0</v>
      </c>
      <c r="F224" s="50"/>
    </row>
    <row r="225" spans="1:6" ht="25.5" outlineLevel="1" x14ac:dyDescent="0.25">
      <c r="A225" s="16" t="s">
        <v>225</v>
      </c>
      <c r="B225" s="16"/>
      <c r="C225" s="17" t="s">
        <v>504</v>
      </c>
      <c r="D225" s="8">
        <f t="shared" ref="D225:E225" si="36">D226</f>
        <v>3692.1</v>
      </c>
      <c r="E225" s="8">
        <f t="shared" si="36"/>
        <v>2964.5</v>
      </c>
      <c r="F225" s="50"/>
    </row>
    <row r="226" spans="1:6" ht="25.5" outlineLevel="2" x14ac:dyDescent="0.25">
      <c r="A226" s="16" t="s">
        <v>226</v>
      </c>
      <c r="B226" s="16"/>
      <c r="C226" s="17" t="s">
        <v>505</v>
      </c>
      <c r="D226" s="8">
        <f>D227+D231</f>
        <v>3692.1</v>
      </c>
      <c r="E226" s="8">
        <f>E227+E231</f>
        <v>2964.5</v>
      </c>
      <c r="F226" s="50"/>
    </row>
    <row r="227" spans="1:6" ht="25.5" outlineLevel="3" x14ac:dyDescent="0.25">
      <c r="A227" s="16" t="s">
        <v>227</v>
      </c>
      <c r="B227" s="16"/>
      <c r="C227" s="17" t="s">
        <v>506</v>
      </c>
      <c r="D227" s="8">
        <f>D228+D229+D230</f>
        <v>3552.1</v>
      </c>
      <c r="E227" s="8">
        <f>E228+E229+E230</f>
        <v>2824.5</v>
      </c>
      <c r="F227" s="50"/>
    </row>
    <row r="228" spans="1:6" ht="51" outlineLevel="4" x14ac:dyDescent="0.25">
      <c r="A228" s="16" t="s">
        <v>227</v>
      </c>
      <c r="B228" s="16" t="s">
        <v>6</v>
      </c>
      <c r="C228" s="17" t="s">
        <v>289</v>
      </c>
      <c r="D228" s="8">
        <f>'№ 5ведомственная'!F686</f>
        <v>2159.5</v>
      </c>
      <c r="E228" s="8">
        <f>'№ 5ведомственная'!G686</f>
        <v>1634.5</v>
      </c>
      <c r="F228" s="50"/>
    </row>
    <row r="229" spans="1:6" ht="25.5" outlineLevel="4" x14ac:dyDescent="0.25">
      <c r="A229" s="16" t="s">
        <v>227</v>
      </c>
      <c r="B229" s="16" t="s">
        <v>7</v>
      </c>
      <c r="C229" s="17" t="s">
        <v>290</v>
      </c>
      <c r="D229" s="8">
        <f>'№ 5ведомственная'!F687</f>
        <v>1222.5999999999999</v>
      </c>
      <c r="E229" s="8">
        <f>'№ 5ведомственная'!G687</f>
        <v>1140.3</v>
      </c>
      <c r="F229" s="50"/>
    </row>
    <row r="230" spans="1:6" outlineLevel="4" x14ac:dyDescent="0.25">
      <c r="A230" s="16" t="s">
        <v>227</v>
      </c>
      <c r="B230" s="15">
        <v>800</v>
      </c>
      <c r="C230" s="17" t="s">
        <v>291</v>
      </c>
      <c r="D230" s="8">
        <f>'№ 5ведомственная'!F688</f>
        <v>170</v>
      </c>
      <c r="E230" s="8">
        <f>'№ 5ведомственная'!G688</f>
        <v>49.7</v>
      </c>
      <c r="F230" s="50"/>
    </row>
    <row r="231" spans="1:6" outlineLevel="4" x14ac:dyDescent="0.25">
      <c r="A231" s="16" t="s">
        <v>690</v>
      </c>
      <c r="B231" s="15"/>
      <c r="C231" s="132" t="s">
        <v>691</v>
      </c>
      <c r="D231" s="8">
        <f>D232</f>
        <v>140</v>
      </c>
      <c r="E231" s="8">
        <f t="shared" ref="E231" si="37">E232</f>
        <v>140</v>
      </c>
      <c r="F231" s="50"/>
    </row>
    <row r="232" spans="1:6" ht="25.5" outlineLevel="4" x14ac:dyDescent="0.25">
      <c r="A232" s="16" t="s">
        <v>690</v>
      </c>
      <c r="B232" s="15" t="s">
        <v>7</v>
      </c>
      <c r="C232" s="17" t="s">
        <v>290</v>
      </c>
      <c r="D232" s="8">
        <f>'№ 5ведомственная'!F690</f>
        <v>140</v>
      </c>
      <c r="E232" s="8">
        <f>'№ 5ведомственная'!G690</f>
        <v>140</v>
      </c>
      <c r="F232" s="50"/>
    </row>
    <row r="233" spans="1:6" s="26" customFormat="1" ht="38.25" x14ac:dyDescent="0.25">
      <c r="A233" s="16" t="s">
        <v>65</v>
      </c>
      <c r="B233" s="16"/>
      <c r="C233" s="17" t="s">
        <v>631</v>
      </c>
      <c r="D233" s="8">
        <f>D234+D281+D318+D324</f>
        <v>256712.09999999998</v>
      </c>
      <c r="E233" s="8">
        <f>E234+E281+E318+E324</f>
        <v>230840.5</v>
      </c>
      <c r="F233" s="55"/>
    </row>
    <row r="234" spans="1:6" ht="25.5" outlineLevel="1" x14ac:dyDescent="0.25">
      <c r="A234" s="16" t="s">
        <v>90</v>
      </c>
      <c r="B234" s="16"/>
      <c r="C234" s="17" t="s">
        <v>375</v>
      </c>
      <c r="D234" s="8">
        <f>D235+D240+D267+D274</f>
        <v>71806.399999999994</v>
      </c>
      <c r="E234" s="8">
        <f>E235+E240+E267+E274</f>
        <v>66257.2</v>
      </c>
      <c r="F234" s="50"/>
    </row>
    <row r="235" spans="1:6" ht="25.5" outlineLevel="2" x14ac:dyDescent="0.25">
      <c r="A235" s="16" t="s">
        <v>98</v>
      </c>
      <c r="B235" s="16"/>
      <c r="C235" s="17" t="s">
        <v>384</v>
      </c>
      <c r="D235" s="8">
        <f>D236+D238</f>
        <v>1333.6</v>
      </c>
      <c r="E235" s="8">
        <f>E236+E238</f>
        <v>996.5</v>
      </c>
      <c r="F235" s="50"/>
    </row>
    <row r="236" spans="1:6" outlineLevel="3" x14ac:dyDescent="0.25">
      <c r="A236" s="16" t="s">
        <v>99</v>
      </c>
      <c r="B236" s="16"/>
      <c r="C236" s="17" t="s">
        <v>385</v>
      </c>
      <c r="D236" s="8">
        <f>D237</f>
        <v>533.6</v>
      </c>
      <c r="E236" s="8">
        <f>E237</f>
        <v>488.2</v>
      </c>
      <c r="F236" s="50"/>
    </row>
    <row r="237" spans="1:6" ht="25.5" outlineLevel="4" x14ac:dyDescent="0.25">
      <c r="A237" s="16" t="s">
        <v>99</v>
      </c>
      <c r="B237" s="16" t="s">
        <v>7</v>
      </c>
      <c r="C237" s="17" t="s">
        <v>290</v>
      </c>
      <c r="D237" s="8">
        <f>'№ 5ведомственная'!F234</f>
        <v>533.6</v>
      </c>
      <c r="E237" s="8">
        <f>'№ 5ведомственная'!G234</f>
        <v>488.2</v>
      </c>
      <c r="F237" s="50"/>
    </row>
    <row r="238" spans="1:6" outlineLevel="3" x14ac:dyDescent="0.25">
      <c r="A238" s="16" t="s">
        <v>100</v>
      </c>
      <c r="B238" s="16"/>
      <c r="C238" s="17" t="s">
        <v>386</v>
      </c>
      <c r="D238" s="8">
        <f>D239</f>
        <v>800</v>
      </c>
      <c r="E238" s="8">
        <f>E239</f>
        <v>508.3</v>
      </c>
      <c r="F238" s="50"/>
    </row>
    <row r="239" spans="1:6" ht="25.5" outlineLevel="4" x14ac:dyDescent="0.25">
      <c r="A239" s="16" t="s">
        <v>100</v>
      </c>
      <c r="B239" s="16" t="s">
        <v>7</v>
      </c>
      <c r="C239" s="17" t="s">
        <v>290</v>
      </c>
      <c r="D239" s="8">
        <f>'№ 5ведомственная'!F236</f>
        <v>800</v>
      </c>
      <c r="E239" s="8">
        <f>'№ 5ведомственная'!G236</f>
        <v>508.3</v>
      </c>
      <c r="F239" s="50"/>
    </row>
    <row r="240" spans="1:6" ht="25.5" outlineLevel="2" x14ac:dyDescent="0.25">
      <c r="A240" s="16" t="s">
        <v>101</v>
      </c>
      <c r="B240" s="16"/>
      <c r="C240" s="17" t="s">
        <v>387</v>
      </c>
      <c r="D240" s="8">
        <f>D245+D247+D249+D241+D243+D251+D253+D255+D257+D261+D263+D265</f>
        <v>55113.5</v>
      </c>
      <c r="E240" s="8">
        <f>E245+E247+E249+E241+E243+E251+E253+E255+E257+E261+E263+E265</f>
        <v>52418.6</v>
      </c>
      <c r="F240" s="50"/>
    </row>
    <row r="241" spans="1:6" outlineLevel="2" x14ac:dyDescent="0.25">
      <c r="A241" s="16" t="s">
        <v>775</v>
      </c>
      <c r="B241" s="15"/>
      <c r="C241" s="17" t="s">
        <v>776</v>
      </c>
      <c r="D241" s="8">
        <f>D242</f>
        <v>1498.6</v>
      </c>
      <c r="E241" s="8">
        <f>E242</f>
        <v>858.4</v>
      </c>
      <c r="F241" s="50"/>
    </row>
    <row r="242" spans="1:6" ht="25.5" outlineLevel="2" x14ac:dyDescent="0.25">
      <c r="A242" s="16" t="s">
        <v>775</v>
      </c>
      <c r="B242" s="15">
        <v>200</v>
      </c>
      <c r="C242" s="17" t="s">
        <v>290</v>
      </c>
      <c r="D242" s="8">
        <f>'№ 5ведомственная'!F239</f>
        <v>1498.6</v>
      </c>
      <c r="E242" s="8">
        <f>'№ 5ведомственная'!G239</f>
        <v>858.4</v>
      </c>
      <c r="F242" s="50"/>
    </row>
    <row r="243" spans="1:6" ht="25.5" outlineLevel="2" x14ac:dyDescent="0.25">
      <c r="A243" s="16" t="s">
        <v>777</v>
      </c>
      <c r="B243" s="15"/>
      <c r="C243" s="17" t="s">
        <v>778</v>
      </c>
      <c r="D243" s="8">
        <f>D244</f>
        <v>2000</v>
      </c>
      <c r="E243" s="8">
        <f>E244</f>
        <v>821.3</v>
      </c>
      <c r="F243" s="50"/>
    </row>
    <row r="244" spans="1:6" ht="25.5" outlineLevel="2" x14ac:dyDescent="0.25">
      <c r="A244" s="16" t="s">
        <v>777</v>
      </c>
      <c r="B244" s="15">
        <v>200</v>
      </c>
      <c r="C244" s="17" t="s">
        <v>768</v>
      </c>
      <c r="D244" s="8">
        <f>'№ 5ведомственная'!F241</f>
        <v>2000</v>
      </c>
      <c r="E244" s="8">
        <f>'№ 5ведомственная'!G241</f>
        <v>821.3</v>
      </c>
      <c r="F244" s="50"/>
    </row>
    <row r="245" spans="1:6" ht="38.25" outlineLevel="3" x14ac:dyDescent="0.25">
      <c r="A245" s="16" t="s">
        <v>102</v>
      </c>
      <c r="B245" s="16"/>
      <c r="C245" s="17" t="s">
        <v>389</v>
      </c>
      <c r="D245" s="8">
        <f>D246</f>
        <v>650</v>
      </c>
      <c r="E245" s="8">
        <f>E246</f>
        <v>650</v>
      </c>
      <c r="F245" s="50"/>
    </row>
    <row r="246" spans="1:6" ht="25.5" outlineLevel="4" x14ac:dyDescent="0.25">
      <c r="A246" s="16" t="s">
        <v>102</v>
      </c>
      <c r="B246" s="16" t="s">
        <v>7</v>
      </c>
      <c r="C246" s="17" t="s">
        <v>290</v>
      </c>
      <c r="D246" s="8">
        <f>'№ 5ведомственная'!F243</f>
        <v>650</v>
      </c>
      <c r="E246" s="8">
        <f>'№ 5ведомственная'!G243</f>
        <v>650</v>
      </c>
      <c r="F246" s="50"/>
    </row>
    <row r="247" spans="1:6" ht="25.5" outlineLevel="3" x14ac:dyDescent="0.25">
      <c r="A247" s="16" t="s">
        <v>119</v>
      </c>
      <c r="B247" s="16"/>
      <c r="C247" s="17" t="s">
        <v>409</v>
      </c>
      <c r="D247" s="8">
        <f>D248</f>
        <v>23241.599999999999</v>
      </c>
      <c r="E247" s="8">
        <f>E248</f>
        <v>23271.599999999999</v>
      </c>
      <c r="F247" s="50"/>
    </row>
    <row r="248" spans="1:6" ht="25.5" outlineLevel="4" x14ac:dyDescent="0.25">
      <c r="A248" s="16" t="s">
        <v>119</v>
      </c>
      <c r="B248" s="16" t="s">
        <v>39</v>
      </c>
      <c r="C248" s="17" t="s">
        <v>316</v>
      </c>
      <c r="D248" s="8">
        <f>'№ 5ведомственная'!F318</f>
        <v>23241.599999999999</v>
      </c>
      <c r="E248" s="8">
        <f>'№ 5ведомственная'!G318</f>
        <v>23271.599999999999</v>
      </c>
      <c r="F248" s="50"/>
    </row>
    <row r="249" spans="1:6" ht="25.5" outlineLevel="4" x14ac:dyDescent="0.25">
      <c r="A249" s="146" t="s">
        <v>779</v>
      </c>
      <c r="B249" s="15"/>
      <c r="C249" s="17" t="s">
        <v>780</v>
      </c>
      <c r="D249" s="8">
        <f>D250</f>
        <v>2501.4</v>
      </c>
      <c r="E249" s="8">
        <f t="shared" ref="E249" si="38">E250</f>
        <v>2473.3000000000002</v>
      </c>
      <c r="F249" s="50"/>
    </row>
    <row r="250" spans="1:6" ht="25.5" outlineLevel="4" x14ac:dyDescent="0.25">
      <c r="A250" s="146" t="s">
        <v>779</v>
      </c>
      <c r="B250" s="15">
        <v>200</v>
      </c>
      <c r="C250" s="17" t="s">
        <v>768</v>
      </c>
      <c r="D250" s="8">
        <f>'№ 5ведомственная'!F245</f>
        <v>2501.4</v>
      </c>
      <c r="E250" s="8">
        <f>'№ 5ведомственная'!G245</f>
        <v>2473.3000000000002</v>
      </c>
      <c r="F250" s="50"/>
    </row>
    <row r="251" spans="1:6" ht="25.5" outlineLevel="4" x14ac:dyDescent="0.25">
      <c r="A251" s="16" t="s">
        <v>781</v>
      </c>
      <c r="B251" s="15"/>
      <c r="C251" s="17" t="s">
        <v>901</v>
      </c>
      <c r="D251" s="8">
        <f>D252</f>
        <v>10</v>
      </c>
      <c r="E251" s="8">
        <f>E252</f>
        <v>0</v>
      </c>
      <c r="F251" s="50"/>
    </row>
    <row r="252" spans="1:6" ht="25.5" outlineLevel="4" x14ac:dyDescent="0.25">
      <c r="A252" s="16" t="s">
        <v>781</v>
      </c>
      <c r="B252" s="15">
        <v>200</v>
      </c>
      <c r="C252" s="17" t="s">
        <v>768</v>
      </c>
      <c r="D252" s="8">
        <f>'№ 5ведомственная'!F247</f>
        <v>10</v>
      </c>
      <c r="E252" s="8">
        <f>'№ 5ведомственная'!G247</f>
        <v>0</v>
      </c>
      <c r="F252" s="50"/>
    </row>
    <row r="253" spans="1:6" ht="25.5" outlineLevel="4" x14ac:dyDescent="0.25">
      <c r="A253" s="16" t="s">
        <v>782</v>
      </c>
      <c r="B253" s="15"/>
      <c r="C253" s="17" t="s">
        <v>783</v>
      </c>
      <c r="D253" s="8">
        <f>D254</f>
        <v>800</v>
      </c>
      <c r="E253" s="8">
        <f>E254</f>
        <v>0</v>
      </c>
      <c r="F253" s="50"/>
    </row>
    <row r="254" spans="1:6" ht="25.5" outlineLevel="4" x14ac:dyDescent="0.25">
      <c r="A254" s="16" t="s">
        <v>782</v>
      </c>
      <c r="B254" s="15">
        <v>200</v>
      </c>
      <c r="C254" s="17" t="s">
        <v>768</v>
      </c>
      <c r="D254" s="8">
        <f>'№ 5ведомственная'!F249</f>
        <v>800</v>
      </c>
      <c r="E254" s="8">
        <f>'№ 5ведомственная'!G249</f>
        <v>0</v>
      </c>
      <c r="F254" s="50"/>
    </row>
    <row r="255" spans="1:6" ht="25.5" outlineLevel="4" x14ac:dyDescent="0.25">
      <c r="A255" s="16" t="s">
        <v>784</v>
      </c>
      <c r="B255" s="15"/>
      <c r="C255" s="17" t="s">
        <v>902</v>
      </c>
      <c r="D255" s="8">
        <f>D256</f>
        <v>3000</v>
      </c>
      <c r="E255" s="8">
        <f>E256</f>
        <v>3000</v>
      </c>
      <c r="F255" s="50"/>
    </row>
    <row r="256" spans="1:6" outlineLevel="4" x14ac:dyDescent="0.25">
      <c r="A256" s="16" t="s">
        <v>784</v>
      </c>
      <c r="B256" s="15">
        <v>800</v>
      </c>
      <c r="C256" s="17" t="s">
        <v>748</v>
      </c>
      <c r="D256" s="8">
        <f>'№ 5ведомственная'!F251</f>
        <v>3000</v>
      </c>
      <c r="E256" s="8">
        <f>'№ 5ведомственная'!G251</f>
        <v>3000</v>
      </c>
      <c r="F256" s="50"/>
    </row>
    <row r="257" spans="1:6" ht="25.5" outlineLevel="4" x14ac:dyDescent="0.25">
      <c r="A257" s="16" t="s">
        <v>877</v>
      </c>
      <c r="B257" s="15"/>
      <c r="C257" s="17" t="s">
        <v>335</v>
      </c>
      <c r="D257" s="8">
        <f>D258+D259+D260</f>
        <v>11321.9</v>
      </c>
      <c r="E257" s="8">
        <f>E258+E259+E260</f>
        <v>11174</v>
      </c>
      <c r="F257" s="50"/>
    </row>
    <row r="258" spans="1:6" ht="51" outlineLevel="4" x14ac:dyDescent="0.25">
      <c r="A258" s="16" t="s">
        <v>877</v>
      </c>
      <c r="B258" s="15" t="s">
        <v>6</v>
      </c>
      <c r="C258" s="17" t="s">
        <v>289</v>
      </c>
      <c r="D258" s="8">
        <f>'№ 5ведомственная'!F320</f>
        <v>6514.4</v>
      </c>
      <c r="E258" s="8">
        <f>'№ 5ведомственная'!G320</f>
        <v>6509.9</v>
      </c>
      <c r="F258" s="50"/>
    </row>
    <row r="259" spans="1:6" ht="25.5" outlineLevel="4" x14ac:dyDescent="0.25">
      <c r="A259" s="16" t="s">
        <v>877</v>
      </c>
      <c r="B259" s="15" t="s">
        <v>7</v>
      </c>
      <c r="C259" s="17" t="s">
        <v>290</v>
      </c>
      <c r="D259" s="8">
        <f>'№ 5ведомственная'!F321</f>
        <v>4737.5</v>
      </c>
      <c r="E259" s="8">
        <f>'№ 5ведомственная'!G321</f>
        <v>4632</v>
      </c>
      <c r="F259" s="50"/>
    </row>
    <row r="260" spans="1:6" outlineLevel="4" x14ac:dyDescent="0.25">
      <c r="A260" s="16" t="s">
        <v>877</v>
      </c>
      <c r="B260" s="15" t="s">
        <v>8</v>
      </c>
      <c r="C260" s="17" t="s">
        <v>291</v>
      </c>
      <c r="D260" s="8">
        <f>'№ 5ведомственная'!F322</f>
        <v>70</v>
      </c>
      <c r="E260" s="8">
        <f>'№ 5ведомственная'!G322</f>
        <v>32.1</v>
      </c>
      <c r="F260" s="50"/>
    </row>
    <row r="261" spans="1:6" ht="25.5" outlineLevel="4" x14ac:dyDescent="0.25">
      <c r="A261" s="16" t="s">
        <v>876</v>
      </c>
      <c r="B261" s="15"/>
      <c r="C261" s="17" t="s">
        <v>878</v>
      </c>
      <c r="D261" s="8">
        <f>D262</f>
        <v>1940</v>
      </c>
      <c r="E261" s="8">
        <f>E262</f>
        <v>1940</v>
      </c>
      <c r="F261" s="50"/>
    </row>
    <row r="262" spans="1:6" ht="25.5" outlineLevel="4" x14ac:dyDescent="0.25">
      <c r="A262" s="16" t="s">
        <v>876</v>
      </c>
      <c r="B262" s="15">
        <v>600</v>
      </c>
      <c r="C262" s="17" t="s">
        <v>316</v>
      </c>
      <c r="D262" s="8">
        <f>'№ 5ведомственная'!F324</f>
        <v>1940</v>
      </c>
      <c r="E262" s="8">
        <f>'№ 5ведомственная'!G324</f>
        <v>1940</v>
      </c>
      <c r="F262" s="50"/>
    </row>
    <row r="263" spans="1:6" ht="25.5" outlineLevel="4" x14ac:dyDescent="0.25">
      <c r="A263" s="16" t="s">
        <v>785</v>
      </c>
      <c r="B263" s="15"/>
      <c r="C263" s="17" t="s">
        <v>786</v>
      </c>
      <c r="D263" s="8">
        <f>D264</f>
        <v>450</v>
      </c>
      <c r="E263" s="8">
        <f>E264</f>
        <v>530</v>
      </c>
      <c r="F263" s="50"/>
    </row>
    <row r="264" spans="1:6" outlineLevel="4" x14ac:dyDescent="0.25">
      <c r="A264" s="16" t="s">
        <v>785</v>
      </c>
      <c r="B264" s="15">
        <v>800</v>
      </c>
      <c r="C264" s="17" t="s">
        <v>748</v>
      </c>
      <c r="D264" s="8">
        <f>'№ 5ведомственная'!F253</f>
        <v>450</v>
      </c>
      <c r="E264" s="8">
        <f>'№ 5ведомственная'!G253</f>
        <v>530</v>
      </c>
      <c r="F264" s="50"/>
    </row>
    <row r="265" spans="1:6" ht="38.25" outlineLevel="4" x14ac:dyDescent="0.25">
      <c r="A265" s="16" t="s">
        <v>787</v>
      </c>
      <c r="B265" s="15"/>
      <c r="C265" s="17" t="s">
        <v>788</v>
      </c>
      <c r="D265" s="8">
        <f>D266</f>
        <v>7700</v>
      </c>
      <c r="E265" s="8">
        <f>E266</f>
        <v>7700</v>
      </c>
      <c r="F265" s="50"/>
    </row>
    <row r="266" spans="1:6" outlineLevel="4" x14ac:dyDescent="0.25">
      <c r="A266" s="16" t="s">
        <v>787</v>
      </c>
      <c r="B266" s="15">
        <v>800</v>
      </c>
      <c r="C266" s="17" t="s">
        <v>748</v>
      </c>
      <c r="D266" s="8">
        <f>'№ 5ведомственная'!F255</f>
        <v>7700</v>
      </c>
      <c r="E266" s="8">
        <f>'№ 5ведомственная'!G255</f>
        <v>7700</v>
      </c>
      <c r="F266" s="50"/>
    </row>
    <row r="267" spans="1:6" ht="25.5" outlineLevel="2" x14ac:dyDescent="0.25">
      <c r="A267" s="16" t="s">
        <v>91</v>
      </c>
      <c r="B267" s="16"/>
      <c r="C267" s="17" t="s">
        <v>376</v>
      </c>
      <c r="D267" s="8">
        <f>D270+D268+D272</f>
        <v>3173.3</v>
      </c>
      <c r="E267" s="8">
        <f t="shared" ref="E267" si="39">E270+E268+E272</f>
        <v>2892.6000000000004</v>
      </c>
      <c r="F267" s="50"/>
    </row>
    <row r="268" spans="1:6" ht="38.25" outlineLevel="3" x14ac:dyDescent="0.25">
      <c r="A268" s="16" t="s">
        <v>92</v>
      </c>
      <c r="B268" s="16"/>
      <c r="C268" s="17" t="s">
        <v>378</v>
      </c>
      <c r="D268" s="8">
        <f>D269</f>
        <v>2133.3000000000002</v>
      </c>
      <c r="E268" s="8">
        <f>E269</f>
        <v>2050.3000000000002</v>
      </c>
      <c r="F268" s="50"/>
    </row>
    <row r="269" spans="1:6" ht="25.5" outlineLevel="4" x14ac:dyDescent="0.25">
      <c r="A269" s="16" t="s">
        <v>92</v>
      </c>
      <c r="B269" s="16" t="s">
        <v>7</v>
      </c>
      <c r="C269" s="17" t="s">
        <v>290</v>
      </c>
      <c r="D269" s="8">
        <f>'№ 5ведомственная'!F215</f>
        <v>2133.3000000000002</v>
      </c>
      <c r="E269" s="8">
        <f>'№ 5ведомственная'!G215</f>
        <v>2050.3000000000002</v>
      </c>
      <c r="F269" s="50"/>
    </row>
    <row r="270" spans="1:6" ht="25.5" outlineLevel="3" x14ac:dyDescent="0.25">
      <c r="A270" s="16" t="s">
        <v>606</v>
      </c>
      <c r="B270" s="15"/>
      <c r="C270" s="17" t="s">
        <v>605</v>
      </c>
      <c r="D270" s="8">
        <f>D271</f>
        <v>1000</v>
      </c>
      <c r="E270" s="8">
        <f>E271</f>
        <v>812.3</v>
      </c>
      <c r="F270" s="50"/>
    </row>
    <row r="271" spans="1:6" ht="25.5" outlineLevel="4" x14ac:dyDescent="0.25">
      <c r="A271" s="16" t="s">
        <v>606</v>
      </c>
      <c r="B271" s="15">
        <v>200</v>
      </c>
      <c r="C271" s="17" t="s">
        <v>290</v>
      </c>
      <c r="D271" s="8">
        <f>'№ 5ведомственная'!F217</f>
        <v>1000</v>
      </c>
      <c r="E271" s="8">
        <f>'№ 5ведомственная'!G217</f>
        <v>812.3</v>
      </c>
      <c r="F271" s="50"/>
    </row>
    <row r="272" spans="1:6" ht="25.5" outlineLevel="4" x14ac:dyDescent="0.25">
      <c r="A272" s="16" t="s">
        <v>696</v>
      </c>
      <c r="B272" s="15"/>
      <c r="C272" s="17" t="s">
        <v>697</v>
      </c>
      <c r="D272" s="8">
        <f>D273</f>
        <v>40</v>
      </c>
      <c r="E272" s="8">
        <f t="shared" ref="E272" si="40">E273</f>
        <v>30</v>
      </c>
      <c r="F272" s="50"/>
    </row>
    <row r="273" spans="1:6" outlineLevel="4" x14ac:dyDescent="0.25">
      <c r="A273" s="16" t="s">
        <v>696</v>
      </c>
      <c r="B273" s="15">
        <v>800</v>
      </c>
      <c r="C273" s="17" t="s">
        <v>291</v>
      </c>
      <c r="D273" s="8">
        <f>'№ 5ведомственная'!F219</f>
        <v>40</v>
      </c>
      <c r="E273" s="8">
        <f>'№ 5ведомственная'!G219</f>
        <v>30</v>
      </c>
      <c r="F273" s="50"/>
    </row>
    <row r="274" spans="1:6" ht="25.5" outlineLevel="2" x14ac:dyDescent="0.25">
      <c r="A274" s="16" t="s">
        <v>103</v>
      </c>
      <c r="B274" s="16"/>
      <c r="C274" s="17" t="s">
        <v>390</v>
      </c>
      <c r="D274" s="8">
        <f>D277+D275+D279</f>
        <v>12186</v>
      </c>
      <c r="E274" s="8">
        <f>E277+E275+E279</f>
        <v>9949.5</v>
      </c>
      <c r="F274" s="50"/>
    </row>
    <row r="275" spans="1:6" ht="38.25" outlineLevel="2" x14ac:dyDescent="0.25">
      <c r="A275" s="16" t="s">
        <v>789</v>
      </c>
      <c r="B275" s="15"/>
      <c r="C275" s="17" t="s">
        <v>790</v>
      </c>
      <c r="D275" s="8">
        <f>D276</f>
        <v>7068.8</v>
      </c>
      <c r="E275" s="8">
        <f>E276</f>
        <v>5559.6</v>
      </c>
      <c r="F275" s="50"/>
    </row>
    <row r="276" spans="1:6" ht="25.5" outlineLevel="2" x14ac:dyDescent="0.25">
      <c r="A276" s="16" t="s">
        <v>789</v>
      </c>
      <c r="B276" s="15">
        <v>200</v>
      </c>
      <c r="C276" s="17" t="s">
        <v>791</v>
      </c>
      <c r="D276" s="8">
        <f>'№ 5ведомственная'!F258</f>
        <v>7068.8</v>
      </c>
      <c r="E276" s="8">
        <f>'№ 5ведомственная'!G258</f>
        <v>5559.6</v>
      </c>
      <c r="F276" s="50"/>
    </row>
    <row r="277" spans="1:6" outlineLevel="2" x14ac:dyDescent="0.25">
      <c r="A277" s="16" t="s">
        <v>612</v>
      </c>
      <c r="B277" s="15"/>
      <c r="C277" s="17" t="s">
        <v>613</v>
      </c>
      <c r="D277" s="8">
        <f>D278</f>
        <v>3350</v>
      </c>
      <c r="E277" s="8">
        <f t="shared" ref="E277" si="41">E278</f>
        <v>3000</v>
      </c>
      <c r="F277" s="50"/>
    </row>
    <row r="278" spans="1:6" ht="25.5" outlineLevel="2" x14ac:dyDescent="0.25">
      <c r="A278" s="16" t="s">
        <v>612</v>
      </c>
      <c r="B278" s="15">
        <v>200</v>
      </c>
      <c r="C278" s="17" t="s">
        <v>290</v>
      </c>
      <c r="D278" s="8">
        <f>'№ 5ведомственная'!F260</f>
        <v>3350</v>
      </c>
      <c r="E278" s="8">
        <f>'№ 5ведомственная'!G260</f>
        <v>3000</v>
      </c>
      <c r="F278" s="50"/>
    </row>
    <row r="279" spans="1:6" ht="38.25" outlineLevel="2" x14ac:dyDescent="0.25">
      <c r="A279" s="146" t="s">
        <v>792</v>
      </c>
      <c r="B279" s="15"/>
      <c r="C279" s="17" t="s">
        <v>793</v>
      </c>
      <c r="D279" s="8">
        <f>D280</f>
        <v>1767.2</v>
      </c>
      <c r="E279" s="8">
        <f>E280</f>
        <v>1389.9</v>
      </c>
      <c r="F279" s="50"/>
    </row>
    <row r="280" spans="1:6" ht="25.5" outlineLevel="2" x14ac:dyDescent="0.25">
      <c r="A280" s="146" t="s">
        <v>792</v>
      </c>
      <c r="B280" s="15">
        <v>200</v>
      </c>
      <c r="C280" s="17" t="s">
        <v>768</v>
      </c>
      <c r="D280" s="8">
        <f>'№ 5ведомственная'!F262</f>
        <v>1767.2</v>
      </c>
      <c r="E280" s="8">
        <f>'№ 5ведомственная'!G262</f>
        <v>1389.9</v>
      </c>
      <c r="F280" s="50"/>
    </row>
    <row r="281" spans="1:6" outlineLevel="1" x14ac:dyDescent="0.25">
      <c r="A281" s="16" t="s">
        <v>69</v>
      </c>
      <c r="B281" s="16"/>
      <c r="C281" s="17" t="s">
        <v>355</v>
      </c>
      <c r="D281" s="8">
        <f>D282+D293+D306+D311</f>
        <v>151732.6</v>
      </c>
      <c r="E281" s="8">
        <f>E282+E293+E306+E311</f>
        <v>130932.09999999999</v>
      </c>
      <c r="F281" s="50"/>
    </row>
    <row r="282" spans="1:6" ht="25.5" outlineLevel="2" x14ac:dyDescent="0.25">
      <c r="A282" s="16" t="s">
        <v>73</v>
      </c>
      <c r="B282" s="16"/>
      <c r="C282" s="17" t="s">
        <v>358</v>
      </c>
      <c r="D282" s="8">
        <f>D283+D285+D287+D289+D291</f>
        <v>62467.1</v>
      </c>
      <c r="E282" s="8">
        <f t="shared" ref="E282" si="42">E283+E285+E287+E289+E291</f>
        <v>53609.5</v>
      </c>
      <c r="F282" s="50"/>
    </row>
    <row r="283" spans="1:6" ht="55.5" customHeight="1" outlineLevel="3" x14ac:dyDescent="0.25">
      <c r="A283" s="16" t="s">
        <v>74</v>
      </c>
      <c r="B283" s="16"/>
      <c r="C283" s="17" t="s">
        <v>359</v>
      </c>
      <c r="D283" s="8">
        <f>D284</f>
        <v>21198.2</v>
      </c>
      <c r="E283" s="8">
        <f>E284</f>
        <v>21198.2</v>
      </c>
      <c r="F283" s="50"/>
    </row>
    <row r="284" spans="1:6" ht="25.5" outlineLevel="4" x14ac:dyDescent="0.25">
      <c r="A284" s="16" t="s">
        <v>74</v>
      </c>
      <c r="B284" s="16" t="s">
        <v>7</v>
      </c>
      <c r="C284" s="17" t="s">
        <v>290</v>
      </c>
      <c r="D284" s="8">
        <f>'№ 5ведомственная'!F165</f>
        <v>21198.2</v>
      </c>
      <c r="E284" s="8">
        <f>'№ 5ведомственная'!G165</f>
        <v>21198.2</v>
      </c>
      <c r="F284" s="50"/>
    </row>
    <row r="285" spans="1:6" ht="25.5" outlineLevel="3" x14ac:dyDescent="0.25">
      <c r="A285" s="16" t="s">
        <v>75</v>
      </c>
      <c r="B285" s="16"/>
      <c r="C285" s="17" t="s">
        <v>360</v>
      </c>
      <c r="D285" s="8">
        <f>D286</f>
        <v>9710</v>
      </c>
      <c r="E285" s="8">
        <f>E286</f>
        <v>9710</v>
      </c>
      <c r="F285" s="50"/>
    </row>
    <row r="286" spans="1:6" ht="25.5" outlineLevel="4" x14ac:dyDescent="0.25">
      <c r="A286" s="16" t="s">
        <v>75</v>
      </c>
      <c r="B286" s="16" t="s">
        <v>39</v>
      </c>
      <c r="C286" s="17" t="s">
        <v>316</v>
      </c>
      <c r="D286" s="8">
        <f>'№ 5ведомственная'!F167</f>
        <v>9710</v>
      </c>
      <c r="E286" s="8">
        <f>'№ 5ведомственная'!G167</f>
        <v>9710</v>
      </c>
      <c r="F286" s="50"/>
    </row>
    <row r="287" spans="1:6" ht="25.5" outlineLevel="3" x14ac:dyDescent="0.25">
      <c r="A287" s="16" t="s">
        <v>76</v>
      </c>
      <c r="B287" s="16"/>
      <c r="C287" s="17" t="s">
        <v>361</v>
      </c>
      <c r="D287" s="8">
        <f>D288</f>
        <v>10516.3</v>
      </c>
      <c r="E287" s="8">
        <f>E288</f>
        <v>9840</v>
      </c>
      <c r="F287" s="50"/>
    </row>
    <row r="288" spans="1:6" ht="25.5" outlineLevel="4" x14ac:dyDescent="0.25">
      <c r="A288" s="16" t="s">
        <v>76</v>
      </c>
      <c r="B288" s="16" t="s">
        <v>7</v>
      </c>
      <c r="C288" s="17" t="s">
        <v>290</v>
      </c>
      <c r="D288" s="8">
        <f>'№ 5ведомственная'!F169</f>
        <v>10516.3</v>
      </c>
      <c r="E288" s="8">
        <f>'№ 5ведомственная'!G169</f>
        <v>9840</v>
      </c>
      <c r="F288" s="50"/>
    </row>
    <row r="289" spans="1:6" ht="38.25" outlineLevel="3" x14ac:dyDescent="0.25">
      <c r="A289" s="16" t="s">
        <v>77</v>
      </c>
      <c r="B289" s="16"/>
      <c r="C289" s="17" t="s">
        <v>675</v>
      </c>
      <c r="D289" s="8">
        <f>D290</f>
        <v>13063.2</v>
      </c>
      <c r="E289" s="8">
        <f>E290</f>
        <v>12861.3</v>
      </c>
      <c r="F289" s="50"/>
    </row>
    <row r="290" spans="1:6" ht="25.5" outlineLevel="4" x14ac:dyDescent="0.25">
      <c r="A290" s="16" t="s">
        <v>77</v>
      </c>
      <c r="B290" s="16" t="s">
        <v>7</v>
      </c>
      <c r="C290" s="17" t="s">
        <v>290</v>
      </c>
      <c r="D290" s="8">
        <f>'№ 5ведомственная'!F171</f>
        <v>13063.2</v>
      </c>
      <c r="E290" s="8">
        <f>'№ 5ведомственная'!G171</f>
        <v>12861.3</v>
      </c>
      <c r="F290" s="50"/>
    </row>
    <row r="291" spans="1:6" ht="38.25" outlineLevel="4" x14ac:dyDescent="0.25">
      <c r="A291" s="16" t="s">
        <v>766</v>
      </c>
      <c r="B291" s="15"/>
      <c r="C291" s="17" t="s">
        <v>765</v>
      </c>
      <c r="D291" s="8">
        <f>D292</f>
        <v>7979.4</v>
      </c>
      <c r="E291" s="8">
        <f t="shared" ref="E291" si="43">E292</f>
        <v>0</v>
      </c>
      <c r="F291" s="50"/>
    </row>
    <row r="292" spans="1:6" ht="25.5" outlineLevel="4" x14ac:dyDescent="0.25">
      <c r="A292" s="16" t="s">
        <v>766</v>
      </c>
      <c r="B292" s="15">
        <v>400</v>
      </c>
      <c r="C292" s="17" t="s">
        <v>382</v>
      </c>
      <c r="D292" s="8">
        <f>'№ 5ведомственная'!F173</f>
        <v>7979.4</v>
      </c>
      <c r="E292" s="8">
        <f>'№ 5ведомственная'!G173</f>
        <v>0</v>
      </c>
      <c r="F292" s="50"/>
    </row>
    <row r="293" spans="1:6" outlineLevel="2" x14ac:dyDescent="0.25">
      <c r="A293" s="16" t="s">
        <v>78</v>
      </c>
      <c r="B293" s="16"/>
      <c r="C293" s="17" t="s">
        <v>584</v>
      </c>
      <c r="D293" s="8">
        <f>D304+D294+D298+D300+D296+D302</f>
        <v>65084.800000000003</v>
      </c>
      <c r="E293" s="8">
        <f>E304+E294+E298+E300+E296+E302</f>
        <v>59051.4</v>
      </c>
      <c r="F293" s="50"/>
    </row>
    <row r="294" spans="1:6" ht="51" outlineLevel="2" x14ac:dyDescent="0.25">
      <c r="A294" s="16" t="s">
        <v>684</v>
      </c>
      <c r="B294" s="15"/>
      <c r="C294" s="17" t="s">
        <v>685</v>
      </c>
      <c r="D294" s="8">
        <f>D295</f>
        <v>7943.4</v>
      </c>
      <c r="E294" s="8">
        <f>E295</f>
        <v>6823.1</v>
      </c>
      <c r="F294" s="50"/>
    </row>
    <row r="295" spans="1:6" ht="25.5" outlineLevel="2" x14ac:dyDescent="0.25">
      <c r="A295" s="16" t="s">
        <v>684</v>
      </c>
      <c r="B295" s="15" t="s">
        <v>7</v>
      </c>
      <c r="C295" s="17" t="s">
        <v>290</v>
      </c>
      <c r="D295" s="8">
        <f>'№ 5ведомственная'!F176</f>
        <v>7943.4</v>
      </c>
      <c r="E295" s="8">
        <f>'№ 5ведомственная'!G176</f>
        <v>6823.1</v>
      </c>
      <c r="F295" s="50"/>
    </row>
    <row r="296" spans="1:6" ht="38.25" outlineLevel="2" x14ac:dyDescent="0.25">
      <c r="A296" s="16" t="s">
        <v>771</v>
      </c>
      <c r="B296" s="15"/>
      <c r="C296" s="17" t="s">
        <v>772</v>
      </c>
      <c r="D296" s="8">
        <f>D297</f>
        <v>5809.8</v>
      </c>
      <c r="E296" s="8">
        <f t="shared" ref="E296" si="44">E297</f>
        <v>5721.4</v>
      </c>
      <c r="F296" s="50"/>
    </row>
    <row r="297" spans="1:6" ht="25.5" outlineLevel="2" x14ac:dyDescent="0.25">
      <c r="A297" s="16" t="s">
        <v>771</v>
      </c>
      <c r="B297" s="15" t="s">
        <v>7</v>
      </c>
      <c r="C297" s="17" t="s">
        <v>290</v>
      </c>
      <c r="D297" s="8">
        <f>'№ 5ведомственная'!F178</f>
        <v>5809.8</v>
      </c>
      <c r="E297" s="8">
        <f>'№ 5ведомственная'!G178</f>
        <v>5721.4</v>
      </c>
      <c r="F297" s="50"/>
    </row>
    <row r="298" spans="1:6" ht="25.5" outlineLevel="2" x14ac:dyDescent="0.25">
      <c r="A298" s="16" t="s">
        <v>539</v>
      </c>
      <c r="B298" s="15"/>
      <c r="C298" s="17" t="s">
        <v>889</v>
      </c>
      <c r="D298" s="8">
        <f>D299</f>
        <v>43547.1</v>
      </c>
      <c r="E298" s="8">
        <f t="shared" ref="E298" si="45">E299</f>
        <v>40601.800000000003</v>
      </c>
      <c r="F298" s="50"/>
    </row>
    <row r="299" spans="1:6" ht="25.5" outlineLevel="2" x14ac:dyDescent="0.25">
      <c r="A299" s="16" t="s">
        <v>539</v>
      </c>
      <c r="B299" s="15">
        <v>200</v>
      </c>
      <c r="C299" s="17" t="s">
        <v>290</v>
      </c>
      <c r="D299" s="8">
        <f>'№ 5ведомственная'!F180</f>
        <v>43547.1</v>
      </c>
      <c r="E299" s="8">
        <f>'№ 5ведомственная'!G180</f>
        <v>40601.800000000003</v>
      </c>
      <c r="F299" s="50"/>
    </row>
    <row r="300" spans="1:6" ht="39.75" customHeight="1" outlineLevel="2" x14ac:dyDescent="0.25">
      <c r="A300" s="16" t="s">
        <v>672</v>
      </c>
      <c r="B300" s="15"/>
      <c r="C300" s="17" t="s">
        <v>730</v>
      </c>
      <c r="D300" s="8">
        <f>D301</f>
        <v>882.6</v>
      </c>
      <c r="E300" s="8">
        <f>E301</f>
        <v>758.1</v>
      </c>
      <c r="F300" s="50"/>
    </row>
    <row r="301" spans="1:6" ht="25.5" outlineLevel="2" x14ac:dyDescent="0.25">
      <c r="A301" s="16" t="s">
        <v>672</v>
      </c>
      <c r="B301" s="15" t="s">
        <v>7</v>
      </c>
      <c r="C301" s="17" t="s">
        <v>290</v>
      </c>
      <c r="D301" s="8">
        <f>'№ 5ведомственная'!F182</f>
        <v>882.6</v>
      </c>
      <c r="E301" s="8">
        <f>'№ 5ведомственная'!G182</f>
        <v>758.1</v>
      </c>
      <c r="F301" s="50"/>
    </row>
    <row r="302" spans="1:6" ht="27" customHeight="1" outlineLevel="2" x14ac:dyDescent="0.25">
      <c r="A302" s="16" t="s">
        <v>769</v>
      </c>
      <c r="B302" s="15"/>
      <c r="C302" s="17" t="s">
        <v>770</v>
      </c>
      <c r="D302" s="8">
        <f>D303</f>
        <v>645.6</v>
      </c>
      <c r="E302" s="8">
        <f>E303</f>
        <v>635.70000000000005</v>
      </c>
      <c r="F302" s="50"/>
    </row>
    <row r="303" spans="1:6" ht="25.5" outlineLevel="2" x14ac:dyDescent="0.25">
      <c r="A303" s="16" t="s">
        <v>769</v>
      </c>
      <c r="B303" s="15">
        <v>200</v>
      </c>
      <c r="C303" s="17" t="s">
        <v>768</v>
      </c>
      <c r="D303" s="8">
        <f>'№ 5ведомственная'!F184</f>
        <v>645.6</v>
      </c>
      <c r="E303" s="8">
        <f>'№ 5ведомственная'!G184</f>
        <v>635.70000000000005</v>
      </c>
      <c r="F303" s="50"/>
    </row>
    <row r="304" spans="1:6" ht="25.5" outlineLevel="3" x14ac:dyDescent="0.25">
      <c r="A304" s="16" t="s">
        <v>79</v>
      </c>
      <c r="B304" s="16"/>
      <c r="C304" s="74" t="s">
        <v>890</v>
      </c>
      <c r="D304" s="8">
        <f>D305</f>
        <v>6256.3</v>
      </c>
      <c r="E304" s="8">
        <f>E305</f>
        <v>4511.3</v>
      </c>
      <c r="F304" s="50"/>
    </row>
    <row r="305" spans="1:6" ht="25.5" outlineLevel="4" x14ac:dyDescent="0.25">
      <c r="A305" s="16" t="s">
        <v>79</v>
      </c>
      <c r="B305" s="16" t="s">
        <v>7</v>
      </c>
      <c r="C305" s="17" t="s">
        <v>290</v>
      </c>
      <c r="D305" s="8">
        <f>'№ 5ведомственная'!F186</f>
        <v>6256.3</v>
      </c>
      <c r="E305" s="8">
        <f>'№ 5ведомственная'!G186</f>
        <v>4511.3</v>
      </c>
      <c r="F305" s="50"/>
    </row>
    <row r="306" spans="1:6" ht="38.25" outlineLevel="2" x14ac:dyDescent="0.25">
      <c r="A306" s="16" t="s">
        <v>80</v>
      </c>
      <c r="B306" s="16"/>
      <c r="C306" s="17" t="s">
        <v>585</v>
      </c>
      <c r="D306" s="8">
        <f>D307+D309</f>
        <v>7695.1</v>
      </c>
      <c r="E306" s="8">
        <f>E307+E309</f>
        <v>7694.2999999999993</v>
      </c>
      <c r="F306" s="50"/>
    </row>
    <row r="307" spans="1:6" outlineLevel="2" x14ac:dyDescent="0.25">
      <c r="A307" s="16" t="s">
        <v>540</v>
      </c>
      <c r="B307" s="15"/>
      <c r="C307" s="17" t="s">
        <v>541</v>
      </c>
      <c r="D307" s="8">
        <f>D308</f>
        <v>6925.6</v>
      </c>
      <c r="E307" s="8">
        <f>E308</f>
        <v>6924.9</v>
      </c>
      <c r="F307" s="50"/>
    </row>
    <row r="308" spans="1:6" ht="25.5" outlineLevel="2" x14ac:dyDescent="0.25">
      <c r="A308" s="16" t="s">
        <v>540</v>
      </c>
      <c r="B308" s="15" t="s">
        <v>7</v>
      </c>
      <c r="C308" s="17" t="s">
        <v>290</v>
      </c>
      <c r="D308" s="8">
        <f>'№ 5ведомственная'!F189</f>
        <v>6925.6</v>
      </c>
      <c r="E308" s="8">
        <f>'№ 5ведомственная'!G189</f>
        <v>6924.9</v>
      </c>
      <c r="F308" s="50"/>
    </row>
    <row r="309" spans="1:6" outlineLevel="3" x14ac:dyDescent="0.25">
      <c r="A309" s="16" t="s">
        <v>81</v>
      </c>
      <c r="B309" s="16"/>
      <c r="C309" s="17" t="s">
        <v>365</v>
      </c>
      <c r="D309" s="8">
        <f>D310</f>
        <v>769.5</v>
      </c>
      <c r="E309" s="8">
        <f>E310</f>
        <v>769.4</v>
      </c>
      <c r="F309" s="50"/>
    </row>
    <row r="310" spans="1:6" ht="25.5" outlineLevel="4" x14ac:dyDescent="0.25">
      <c r="A310" s="16" t="s">
        <v>81</v>
      </c>
      <c r="B310" s="16" t="s">
        <v>7</v>
      </c>
      <c r="C310" s="17" t="s">
        <v>290</v>
      </c>
      <c r="D310" s="8">
        <f>'№ 5ведомственная'!F191</f>
        <v>769.5</v>
      </c>
      <c r="E310" s="8">
        <f>'№ 5ведомственная'!G191</f>
        <v>769.4</v>
      </c>
      <c r="F310" s="50"/>
    </row>
    <row r="311" spans="1:6" outlineLevel="2" x14ac:dyDescent="0.25">
      <c r="A311" s="16" t="s">
        <v>70</v>
      </c>
      <c r="B311" s="16"/>
      <c r="C311" s="17" t="s">
        <v>356</v>
      </c>
      <c r="D311" s="8">
        <f>D312+D314+D316</f>
        <v>16485.599999999999</v>
      </c>
      <c r="E311" s="8">
        <f>E312+E314+E316</f>
        <v>10576.9</v>
      </c>
      <c r="F311" s="50"/>
    </row>
    <row r="312" spans="1:6" ht="38.25" outlineLevel="4" x14ac:dyDescent="0.25">
      <c r="A312" s="16" t="s">
        <v>538</v>
      </c>
      <c r="B312" s="15"/>
      <c r="C312" s="17" t="s">
        <v>357</v>
      </c>
      <c r="D312" s="8">
        <f>D313</f>
        <v>13172.5</v>
      </c>
      <c r="E312" s="8">
        <f>E313</f>
        <v>8445.6</v>
      </c>
      <c r="F312" s="50"/>
    </row>
    <row r="313" spans="1:6" ht="25.5" outlineLevel="4" x14ac:dyDescent="0.25">
      <c r="A313" s="16" t="s">
        <v>538</v>
      </c>
      <c r="B313" s="15">
        <v>200</v>
      </c>
      <c r="C313" s="17" t="s">
        <v>290</v>
      </c>
      <c r="D313" s="8">
        <f>'№ 5ведомственная'!F155</f>
        <v>13172.5</v>
      </c>
      <c r="E313" s="8">
        <f>'№ 5ведомственная'!G155</f>
        <v>8445.6</v>
      </c>
      <c r="F313" s="50"/>
    </row>
    <row r="314" spans="1:6" outlineLevel="4" x14ac:dyDescent="0.25">
      <c r="A314" s="16" t="s">
        <v>759</v>
      </c>
      <c r="B314" s="15"/>
      <c r="C314" s="17" t="s">
        <v>760</v>
      </c>
      <c r="D314" s="8">
        <f>D315</f>
        <v>20</v>
      </c>
      <c r="E314" s="8">
        <f>E315</f>
        <v>19.899999999999999</v>
      </c>
      <c r="F314" s="50"/>
    </row>
    <row r="315" spans="1:6" ht="25.5" outlineLevel="4" x14ac:dyDescent="0.25">
      <c r="A315" s="16" t="s">
        <v>759</v>
      </c>
      <c r="B315" s="15">
        <v>200</v>
      </c>
      <c r="C315" s="17" t="s">
        <v>758</v>
      </c>
      <c r="D315" s="8">
        <f>'№ 5ведомственная'!F157</f>
        <v>20</v>
      </c>
      <c r="E315" s="8">
        <f>'№ 5ведомственная'!G157</f>
        <v>19.899999999999999</v>
      </c>
      <c r="F315" s="50"/>
    </row>
    <row r="316" spans="1:6" ht="38.25" outlineLevel="4" x14ac:dyDescent="0.25">
      <c r="A316" s="16" t="s">
        <v>71</v>
      </c>
      <c r="B316" s="16"/>
      <c r="C316" s="17" t="s">
        <v>357</v>
      </c>
      <c r="D316" s="8">
        <f>D317</f>
        <v>3293.1</v>
      </c>
      <c r="E316" s="8">
        <f>E317</f>
        <v>2111.4</v>
      </c>
      <c r="F316" s="50"/>
    </row>
    <row r="317" spans="1:6" ht="25.5" outlineLevel="4" x14ac:dyDescent="0.25">
      <c r="A317" s="16" t="s">
        <v>71</v>
      </c>
      <c r="B317" s="16" t="s">
        <v>7</v>
      </c>
      <c r="C317" s="17" t="s">
        <v>290</v>
      </c>
      <c r="D317" s="8">
        <f>'№ 5ведомственная'!F159</f>
        <v>3293.1</v>
      </c>
      <c r="E317" s="8">
        <f>'№ 5ведомственная'!G159</f>
        <v>2111.4</v>
      </c>
      <c r="F317" s="50"/>
    </row>
    <row r="318" spans="1:6" outlineLevel="1" x14ac:dyDescent="0.25">
      <c r="A318" s="16" t="s">
        <v>82</v>
      </c>
      <c r="B318" s="16"/>
      <c r="C318" s="17" t="s">
        <v>366</v>
      </c>
      <c r="D318" s="8">
        <f>D319</f>
        <v>3742.4</v>
      </c>
      <c r="E318" s="8">
        <f>E319</f>
        <v>3604.7</v>
      </c>
      <c r="F318" s="50"/>
    </row>
    <row r="319" spans="1:6" ht="38.25" outlineLevel="2" x14ac:dyDescent="0.25">
      <c r="A319" s="16" t="s">
        <v>83</v>
      </c>
      <c r="B319" s="16"/>
      <c r="C319" s="17" t="s">
        <v>586</v>
      </c>
      <c r="D319" s="8">
        <f>D322+D320</f>
        <v>3742.4</v>
      </c>
      <c r="E319" s="8">
        <f>E322+E320</f>
        <v>3604.7</v>
      </c>
      <c r="F319" s="50"/>
    </row>
    <row r="320" spans="1:6" ht="38.25" outlineLevel="2" x14ac:dyDescent="0.25">
      <c r="A320" s="16" t="s">
        <v>542</v>
      </c>
      <c r="B320" s="15"/>
      <c r="C320" s="17" t="s">
        <v>543</v>
      </c>
      <c r="D320" s="8">
        <f>D321</f>
        <v>2920.8</v>
      </c>
      <c r="E320" s="8">
        <f>E321</f>
        <v>2820.1</v>
      </c>
      <c r="F320" s="50"/>
    </row>
    <row r="321" spans="1:6" ht="25.5" outlineLevel="2" x14ac:dyDescent="0.25">
      <c r="A321" s="16" t="s">
        <v>542</v>
      </c>
      <c r="B321" s="15" t="s">
        <v>7</v>
      </c>
      <c r="C321" s="17" t="s">
        <v>290</v>
      </c>
      <c r="D321" s="8">
        <f>'№ 5ведомственная'!F195</f>
        <v>2920.8</v>
      </c>
      <c r="E321" s="8">
        <f>'№ 5ведомственная'!G195</f>
        <v>2820.1</v>
      </c>
      <c r="F321" s="50"/>
    </row>
    <row r="322" spans="1:6" ht="38.25" outlineLevel="3" x14ac:dyDescent="0.25">
      <c r="A322" s="16" t="s">
        <v>84</v>
      </c>
      <c r="B322" s="16"/>
      <c r="C322" s="17" t="s">
        <v>369</v>
      </c>
      <c r="D322" s="8">
        <f>D323</f>
        <v>821.6</v>
      </c>
      <c r="E322" s="8">
        <f>E323</f>
        <v>784.6</v>
      </c>
      <c r="F322" s="50"/>
    </row>
    <row r="323" spans="1:6" ht="25.5" outlineLevel="4" x14ac:dyDescent="0.25">
      <c r="A323" s="16" t="s">
        <v>84</v>
      </c>
      <c r="B323" s="16" t="s">
        <v>7</v>
      </c>
      <c r="C323" s="17" t="s">
        <v>290</v>
      </c>
      <c r="D323" s="8">
        <f>'№ 5ведомственная'!F197</f>
        <v>821.6</v>
      </c>
      <c r="E323" s="8">
        <f>'№ 5ведомственная'!G197</f>
        <v>784.6</v>
      </c>
      <c r="F323" s="50"/>
    </row>
    <row r="324" spans="1:6" ht="25.5" outlineLevel="1" x14ac:dyDescent="0.25">
      <c r="A324" s="16" t="s">
        <v>66</v>
      </c>
      <c r="B324" s="16"/>
      <c r="C324" s="17" t="s">
        <v>352</v>
      </c>
      <c r="D324" s="8">
        <f>D325+D332+D345+D356</f>
        <v>29430.699999999997</v>
      </c>
      <c r="E324" s="8">
        <f>E325+E332+E345+E356</f>
        <v>30046.5</v>
      </c>
      <c r="F324" s="50"/>
    </row>
    <row r="325" spans="1:6" outlineLevel="2" x14ac:dyDescent="0.25">
      <c r="A325" s="16" t="s">
        <v>105</v>
      </c>
      <c r="B325" s="16"/>
      <c r="C325" s="17" t="s">
        <v>392</v>
      </c>
      <c r="D325" s="8">
        <f>D326+D328+D330</f>
        <v>12899.9</v>
      </c>
      <c r="E325" s="8">
        <f>E326+E328+E330</f>
        <v>12720.3</v>
      </c>
      <c r="F325" s="50"/>
    </row>
    <row r="326" spans="1:6" ht="25.5" outlineLevel="3" x14ac:dyDescent="0.25">
      <c r="A326" s="16" t="s">
        <v>106</v>
      </c>
      <c r="B326" s="16"/>
      <c r="C326" s="17" t="s">
        <v>393</v>
      </c>
      <c r="D326" s="8">
        <f>D327</f>
        <v>8500</v>
      </c>
      <c r="E326" s="8">
        <f>E327</f>
        <v>8320.4</v>
      </c>
      <c r="F326" s="50"/>
    </row>
    <row r="327" spans="1:6" ht="25.5" outlineLevel="4" x14ac:dyDescent="0.25">
      <c r="A327" s="16" t="s">
        <v>106</v>
      </c>
      <c r="B327" s="16" t="s">
        <v>7</v>
      </c>
      <c r="C327" s="17" t="s">
        <v>290</v>
      </c>
      <c r="D327" s="8">
        <f>'№ 5ведомственная'!F268</f>
        <v>8500</v>
      </c>
      <c r="E327" s="8">
        <f>'№ 5ведомственная'!G268</f>
        <v>8320.4</v>
      </c>
      <c r="F327" s="50"/>
    </row>
    <row r="328" spans="1:6" outlineLevel="3" x14ac:dyDescent="0.25">
      <c r="A328" s="16" t="s">
        <v>107</v>
      </c>
      <c r="B328" s="16"/>
      <c r="C328" s="17" t="s">
        <v>394</v>
      </c>
      <c r="D328" s="8">
        <f>D329</f>
        <v>2100</v>
      </c>
      <c r="E328" s="8">
        <f>E329</f>
        <v>2100</v>
      </c>
      <c r="F328" s="50"/>
    </row>
    <row r="329" spans="1:6" ht="25.5" outlineLevel="4" x14ac:dyDescent="0.25">
      <c r="A329" s="16" t="s">
        <v>107</v>
      </c>
      <c r="B329" s="16" t="s">
        <v>39</v>
      </c>
      <c r="C329" s="17" t="s">
        <v>316</v>
      </c>
      <c r="D329" s="8">
        <f>'№ 5ведомственная'!F270</f>
        <v>2100</v>
      </c>
      <c r="E329" s="8">
        <f>'№ 5ведомственная'!G270</f>
        <v>2100</v>
      </c>
      <c r="F329" s="50"/>
    </row>
    <row r="330" spans="1:6" ht="27" customHeight="1" outlineLevel="3" x14ac:dyDescent="0.25">
      <c r="A330" s="16" t="s">
        <v>108</v>
      </c>
      <c r="B330" s="16"/>
      <c r="C330" s="17" t="s">
        <v>395</v>
      </c>
      <c r="D330" s="8">
        <f>D331</f>
        <v>2299.9</v>
      </c>
      <c r="E330" s="8">
        <f>E331</f>
        <v>2299.9</v>
      </c>
      <c r="F330" s="50"/>
    </row>
    <row r="331" spans="1:6" ht="25.5" outlineLevel="4" x14ac:dyDescent="0.25">
      <c r="A331" s="16" t="s">
        <v>108</v>
      </c>
      <c r="B331" s="16" t="s">
        <v>7</v>
      </c>
      <c r="C331" s="17" t="s">
        <v>290</v>
      </c>
      <c r="D331" s="8">
        <f>'№ 5ведомственная'!F272</f>
        <v>2299.9</v>
      </c>
      <c r="E331" s="8">
        <f>'№ 5ведомственная'!G272</f>
        <v>2299.9</v>
      </c>
      <c r="F331" s="50"/>
    </row>
    <row r="332" spans="1:6" outlineLevel="2" x14ac:dyDescent="0.25">
      <c r="A332" s="16" t="s">
        <v>67</v>
      </c>
      <c r="B332" s="16"/>
      <c r="C332" s="17" t="s">
        <v>353</v>
      </c>
      <c r="D332" s="8">
        <f>D333+D337+D339+D341+D335+D343</f>
        <v>10750.9</v>
      </c>
      <c r="E332" s="8">
        <f>E333+E337+E339+E341+E335+E343</f>
        <v>11912.600000000002</v>
      </c>
      <c r="F332" s="50"/>
    </row>
    <row r="333" spans="1:6" outlineLevel="3" x14ac:dyDescent="0.25">
      <c r="A333" s="16" t="s">
        <v>109</v>
      </c>
      <c r="B333" s="16"/>
      <c r="C333" s="17" t="s">
        <v>397</v>
      </c>
      <c r="D333" s="8">
        <f>D334</f>
        <v>6016.5</v>
      </c>
      <c r="E333" s="8">
        <f>E334</f>
        <v>6186.6</v>
      </c>
      <c r="F333" s="50"/>
    </row>
    <row r="334" spans="1:6" ht="25.5" outlineLevel="4" x14ac:dyDescent="0.25">
      <c r="A334" s="16" t="s">
        <v>109</v>
      </c>
      <c r="B334" s="16" t="s">
        <v>39</v>
      </c>
      <c r="C334" s="17" t="s">
        <v>316</v>
      </c>
      <c r="D334" s="8">
        <f>'№ 5ведомственная'!F275</f>
        <v>6016.5</v>
      </c>
      <c r="E334" s="8">
        <f>'№ 5ведомственная'!G275</f>
        <v>6186.6</v>
      </c>
      <c r="F334" s="50"/>
    </row>
    <row r="335" spans="1:6" outlineLevel="4" x14ac:dyDescent="0.25">
      <c r="A335" s="146" t="s">
        <v>794</v>
      </c>
      <c r="B335" s="124"/>
      <c r="C335" s="126" t="s">
        <v>795</v>
      </c>
      <c r="D335" s="8">
        <f>D336</f>
        <v>1497.5</v>
      </c>
      <c r="E335" s="8">
        <f>E336</f>
        <v>1361.2</v>
      </c>
      <c r="F335" s="50"/>
    </row>
    <row r="336" spans="1:6" ht="25.5" outlineLevel="4" x14ac:dyDescent="0.25">
      <c r="A336" s="146" t="s">
        <v>794</v>
      </c>
      <c r="B336" s="124">
        <v>200</v>
      </c>
      <c r="C336" s="126" t="s">
        <v>768</v>
      </c>
      <c r="D336" s="8">
        <f>'№ 5ведомственная'!F277</f>
        <v>1497.5</v>
      </c>
      <c r="E336" s="8">
        <f>'№ 5ведомственная'!G277</f>
        <v>1361.2</v>
      </c>
      <c r="F336" s="50"/>
    </row>
    <row r="337" spans="1:6" ht="38.25" outlineLevel="3" x14ac:dyDescent="0.25">
      <c r="A337" s="16" t="s">
        <v>110</v>
      </c>
      <c r="B337" s="16"/>
      <c r="C337" s="17" t="s">
        <v>401</v>
      </c>
      <c r="D337" s="8">
        <f>D338</f>
        <v>1236.9000000000001</v>
      </c>
      <c r="E337" s="8">
        <f>E338</f>
        <v>1235.3</v>
      </c>
      <c r="F337" s="50"/>
    </row>
    <row r="338" spans="1:6" ht="25.5" outlineLevel="4" x14ac:dyDescent="0.25">
      <c r="A338" s="16" t="s">
        <v>110</v>
      </c>
      <c r="B338" s="16" t="s">
        <v>7</v>
      </c>
      <c r="C338" s="17" t="s">
        <v>290</v>
      </c>
      <c r="D338" s="8">
        <f>'№ 5ведомственная'!F279</f>
        <v>1236.9000000000001</v>
      </c>
      <c r="E338" s="8">
        <f>'№ 5ведомственная'!G279</f>
        <v>1235.3</v>
      </c>
      <c r="F338" s="50"/>
    </row>
    <row r="339" spans="1:6" outlineLevel="3" x14ac:dyDescent="0.25">
      <c r="A339" s="16" t="s">
        <v>111</v>
      </c>
      <c r="B339" s="16"/>
      <c r="C339" s="17" t="s">
        <v>402</v>
      </c>
      <c r="D339" s="8">
        <f>D340</f>
        <v>1000</v>
      </c>
      <c r="E339" s="8">
        <f>E340</f>
        <v>990</v>
      </c>
      <c r="F339" s="50"/>
    </row>
    <row r="340" spans="1:6" ht="25.5" outlineLevel="4" x14ac:dyDescent="0.25">
      <c r="A340" s="16" t="s">
        <v>111</v>
      </c>
      <c r="B340" s="16" t="s">
        <v>7</v>
      </c>
      <c r="C340" s="17" t="s">
        <v>290</v>
      </c>
      <c r="D340" s="8">
        <f>'№ 5ведомственная'!F281</f>
        <v>1000</v>
      </c>
      <c r="E340" s="8">
        <f>'№ 5ведомственная'!G281</f>
        <v>990</v>
      </c>
      <c r="F340" s="50"/>
    </row>
    <row r="341" spans="1:6" ht="28.5" customHeight="1" outlineLevel="4" x14ac:dyDescent="0.25">
      <c r="A341" s="16" t="s">
        <v>796</v>
      </c>
      <c r="B341" s="15"/>
      <c r="C341" s="17" t="s">
        <v>797</v>
      </c>
      <c r="D341" s="8">
        <f>D342</f>
        <v>1000</v>
      </c>
      <c r="E341" s="8">
        <f t="shared" ref="E341" si="46">E342</f>
        <v>999.5</v>
      </c>
      <c r="F341" s="50"/>
    </row>
    <row r="342" spans="1:6" ht="25.5" outlineLevel="4" x14ac:dyDescent="0.25">
      <c r="A342" s="16" t="s">
        <v>796</v>
      </c>
      <c r="B342" s="15">
        <v>200</v>
      </c>
      <c r="C342" s="17" t="s">
        <v>768</v>
      </c>
      <c r="D342" s="8">
        <f>'№ 5ведомственная'!F283</f>
        <v>1000</v>
      </c>
      <c r="E342" s="8">
        <f>'№ 5ведомственная'!G283</f>
        <v>999.5</v>
      </c>
      <c r="F342" s="50"/>
    </row>
    <row r="343" spans="1:6" outlineLevel="4" x14ac:dyDescent="0.25">
      <c r="A343" s="16" t="s">
        <v>868</v>
      </c>
      <c r="B343" s="15"/>
      <c r="C343" s="17" t="s">
        <v>875</v>
      </c>
      <c r="D343" s="8">
        <f>D344</f>
        <v>0</v>
      </c>
      <c r="E343" s="8">
        <f>E344</f>
        <v>1140</v>
      </c>
      <c r="F343" s="50"/>
    </row>
    <row r="344" spans="1:6" ht="25.5" outlineLevel="4" x14ac:dyDescent="0.25">
      <c r="A344" s="16" t="s">
        <v>868</v>
      </c>
      <c r="B344" s="15">
        <v>200</v>
      </c>
      <c r="C344" s="17" t="s">
        <v>290</v>
      </c>
      <c r="D344" s="8">
        <f>'№ 5ведомственная'!F285</f>
        <v>0</v>
      </c>
      <c r="E344" s="8">
        <f>'№ 5ведомственная'!G285</f>
        <v>1140</v>
      </c>
      <c r="F344" s="50"/>
    </row>
    <row r="345" spans="1:6" ht="25.5" outlineLevel="2" x14ac:dyDescent="0.25">
      <c r="A345" s="16" t="s">
        <v>85</v>
      </c>
      <c r="B345" s="16"/>
      <c r="C345" s="17" t="s">
        <v>371</v>
      </c>
      <c r="D345" s="8">
        <f>D346+D348+D350+D352+D354</f>
        <v>4604.3</v>
      </c>
      <c r="E345" s="8">
        <f>E346+E348+E350+E352+E354</f>
        <v>4262</v>
      </c>
      <c r="F345" s="50"/>
    </row>
    <row r="346" spans="1:6" outlineLevel="2" x14ac:dyDescent="0.25">
      <c r="A346" s="16" t="s">
        <v>601</v>
      </c>
      <c r="B346" s="15"/>
      <c r="C346" s="17" t="s">
        <v>602</v>
      </c>
      <c r="D346" s="8">
        <f>D347</f>
        <v>500</v>
      </c>
      <c r="E346" s="8">
        <f>E347</f>
        <v>223.2</v>
      </c>
      <c r="F346" s="50"/>
    </row>
    <row r="347" spans="1:6" ht="25.5" outlineLevel="2" x14ac:dyDescent="0.25">
      <c r="A347" s="16" t="s">
        <v>601</v>
      </c>
      <c r="B347" s="15">
        <v>200</v>
      </c>
      <c r="C347" s="17" t="s">
        <v>290</v>
      </c>
      <c r="D347" s="8">
        <f>'№ 5ведомственная'!F288</f>
        <v>500</v>
      </c>
      <c r="E347" s="8">
        <f>'№ 5ведомственная'!G288</f>
        <v>223.2</v>
      </c>
      <c r="F347" s="50"/>
    </row>
    <row r="348" spans="1:6" ht="55.5" customHeight="1" outlineLevel="4" x14ac:dyDescent="0.25">
      <c r="A348" s="16" t="s">
        <v>798</v>
      </c>
      <c r="B348" s="15"/>
      <c r="C348" s="17" t="s">
        <v>799</v>
      </c>
      <c r="D348" s="8">
        <f>D349</f>
        <v>1312.5</v>
      </c>
      <c r="E348" s="8">
        <f t="shared" ref="E348" si="47">E349</f>
        <v>1312.5</v>
      </c>
      <c r="F348" s="50"/>
    </row>
    <row r="349" spans="1:6" ht="27.75" customHeight="1" outlineLevel="4" x14ac:dyDescent="0.25">
      <c r="A349" s="16" t="s">
        <v>798</v>
      </c>
      <c r="B349" s="15">
        <v>200</v>
      </c>
      <c r="C349" s="17" t="s">
        <v>768</v>
      </c>
      <c r="D349" s="8">
        <f>'№ 5ведомственная'!F290</f>
        <v>1312.5</v>
      </c>
      <c r="E349" s="8">
        <f>'№ 5ведомственная'!G290</f>
        <v>1312.5</v>
      </c>
      <c r="F349" s="50"/>
    </row>
    <row r="350" spans="1:6" ht="54.75" customHeight="1" outlineLevel="4" x14ac:dyDescent="0.25">
      <c r="A350" s="16" t="s">
        <v>800</v>
      </c>
      <c r="B350" s="15"/>
      <c r="C350" s="17" t="s">
        <v>801</v>
      </c>
      <c r="D350" s="8">
        <f>D351</f>
        <v>1852.5</v>
      </c>
      <c r="E350" s="8">
        <f>E351</f>
        <v>1852.5</v>
      </c>
      <c r="F350" s="50"/>
    </row>
    <row r="351" spans="1:6" ht="27.75" customHeight="1" outlineLevel="4" x14ac:dyDescent="0.25">
      <c r="A351" s="16" t="s">
        <v>800</v>
      </c>
      <c r="B351" s="15">
        <v>200</v>
      </c>
      <c r="C351" s="17" t="s">
        <v>768</v>
      </c>
      <c r="D351" s="8">
        <f>'№ 5ведомственная'!F292</f>
        <v>1852.5</v>
      </c>
      <c r="E351" s="8">
        <f>'№ 5ведомственная'!G292</f>
        <v>1852.5</v>
      </c>
      <c r="F351" s="50"/>
    </row>
    <row r="352" spans="1:6" ht="70.5" customHeight="1" outlineLevel="4" x14ac:dyDescent="0.25">
      <c r="A352" s="16" t="s">
        <v>802</v>
      </c>
      <c r="B352" s="15"/>
      <c r="C352" s="17" t="s">
        <v>804</v>
      </c>
      <c r="D352" s="8">
        <f>D353</f>
        <v>420</v>
      </c>
      <c r="E352" s="8">
        <f>E353</f>
        <v>367.5</v>
      </c>
      <c r="F352" s="50"/>
    </row>
    <row r="353" spans="1:6" ht="27.75" customHeight="1" outlineLevel="4" x14ac:dyDescent="0.25">
      <c r="A353" s="16" t="s">
        <v>802</v>
      </c>
      <c r="B353" s="15">
        <v>200</v>
      </c>
      <c r="C353" s="17" t="s">
        <v>768</v>
      </c>
      <c r="D353" s="8">
        <f>'№ 5ведомственная'!F294</f>
        <v>420</v>
      </c>
      <c r="E353" s="8">
        <f>'№ 5ведомственная'!G294</f>
        <v>367.5</v>
      </c>
      <c r="F353" s="50"/>
    </row>
    <row r="354" spans="1:6" ht="69" customHeight="1" outlineLevel="4" x14ac:dyDescent="0.25">
      <c r="A354" s="16" t="s">
        <v>803</v>
      </c>
      <c r="B354" s="15"/>
      <c r="C354" s="17" t="s">
        <v>805</v>
      </c>
      <c r="D354" s="8">
        <f>D355</f>
        <v>519.29999999999995</v>
      </c>
      <c r="E354" s="8">
        <f>E355</f>
        <v>506.3</v>
      </c>
      <c r="F354" s="50"/>
    </row>
    <row r="355" spans="1:6" ht="27.75" customHeight="1" outlineLevel="4" x14ac:dyDescent="0.25">
      <c r="A355" s="16" t="s">
        <v>803</v>
      </c>
      <c r="B355" s="15">
        <v>200</v>
      </c>
      <c r="C355" s="17" t="s">
        <v>768</v>
      </c>
      <c r="D355" s="8">
        <f>'№ 5ведомственная'!F296</f>
        <v>519.29999999999995</v>
      </c>
      <c r="E355" s="8">
        <f>'№ 5ведомственная'!G296</f>
        <v>506.3</v>
      </c>
      <c r="F355" s="50"/>
    </row>
    <row r="356" spans="1:6" ht="18.75" customHeight="1" outlineLevel="4" x14ac:dyDescent="0.25">
      <c r="A356" s="16" t="s">
        <v>647</v>
      </c>
      <c r="B356" s="15"/>
      <c r="C356" s="17" t="s">
        <v>652</v>
      </c>
      <c r="D356" s="8">
        <f>D357+D359+D361</f>
        <v>1175.5999999999999</v>
      </c>
      <c r="E356" s="8">
        <f t="shared" ref="E356" si="48">E357+E359+E361</f>
        <v>1151.5999999999999</v>
      </c>
      <c r="F356" s="50"/>
    </row>
    <row r="357" spans="1:6" ht="18" customHeight="1" outlineLevel="4" x14ac:dyDescent="0.25">
      <c r="A357" s="16" t="s">
        <v>648</v>
      </c>
      <c r="B357" s="15"/>
      <c r="C357" s="17" t="s">
        <v>651</v>
      </c>
      <c r="D357" s="8">
        <f>D358</f>
        <v>100</v>
      </c>
      <c r="E357" s="8">
        <f t="shared" ref="E357" si="49">E358</f>
        <v>100</v>
      </c>
      <c r="F357" s="50"/>
    </row>
    <row r="358" spans="1:6" ht="27.75" customHeight="1" outlineLevel="4" x14ac:dyDescent="0.25">
      <c r="A358" s="16" t="s">
        <v>648</v>
      </c>
      <c r="B358" s="15">
        <v>200</v>
      </c>
      <c r="C358" s="17" t="s">
        <v>290</v>
      </c>
      <c r="D358" s="8">
        <f>'№ 5ведомственная'!F331</f>
        <v>100</v>
      </c>
      <c r="E358" s="8">
        <f>'№ 5ведомственная'!G331</f>
        <v>100</v>
      </c>
      <c r="F358" s="50"/>
    </row>
    <row r="359" spans="1:6" ht="18" customHeight="1" outlineLevel="4" x14ac:dyDescent="0.25">
      <c r="A359" s="16" t="s">
        <v>649</v>
      </c>
      <c r="B359" s="15"/>
      <c r="C359" s="17" t="s">
        <v>726</v>
      </c>
      <c r="D359" s="8">
        <f>D360</f>
        <v>475.6</v>
      </c>
      <c r="E359" s="8">
        <f t="shared" ref="E359" si="50">E360</f>
        <v>470.6</v>
      </c>
      <c r="F359" s="50"/>
    </row>
    <row r="360" spans="1:6" ht="27.75" customHeight="1" outlineLevel="4" x14ac:dyDescent="0.25">
      <c r="A360" s="16" t="s">
        <v>649</v>
      </c>
      <c r="B360" s="15">
        <v>200</v>
      </c>
      <c r="C360" s="17" t="s">
        <v>290</v>
      </c>
      <c r="D360" s="8">
        <f>'№ 5ведомственная'!F333</f>
        <v>475.6</v>
      </c>
      <c r="E360" s="8">
        <f>'№ 5ведомственная'!G333</f>
        <v>470.6</v>
      </c>
      <c r="F360" s="50"/>
    </row>
    <row r="361" spans="1:6" ht="18" customHeight="1" outlineLevel="4" x14ac:dyDescent="0.25">
      <c r="A361" s="16" t="s">
        <v>650</v>
      </c>
      <c r="B361" s="15"/>
      <c r="C361" s="17" t="s">
        <v>653</v>
      </c>
      <c r="D361" s="8">
        <f>D362</f>
        <v>600</v>
      </c>
      <c r="E361" s="8">
        <f t="shared" ref="E361" si="51">E362</f>
        <v>581</v>
      </c>
      <c r="F361" s="50"/>
    </row>
    <row r="362" spans="1:6" ht="27.75" customHeight="1" outlineLevel="4" x14ac:dyDescent="0.25">
      <c r="A362" s="16" t="s">
        <v>650</v>
      </c>
      <c r="B362" s="15">
        <v>200</v>
      </c>
      <c r="C362" s="17" t="s">
        <v>290</v>
      </c>
      <c r="D362" s="8">
        <f>'№ 5ведомственная'!F335</f>
        <v>600</v>
      </c>
      <c r="E362" s="8">
        <f>'№ 5ведомственная'!G335</f>
        <v>581</v>
      </c>
      <c r="F362" s="50"/>
    </row>
    <row r="363" spans="1:6" s="26" customFormat="1" ht="38.25" x14ac:dyDescent="0.25">
      <c r="A363" s="16" t="s">
        <v>29</v>
      </c>
      <c r="B363" s="16"/>
      <c r="C363" s="17" t="s">
        <v>632</v>
      </c>
      <c r="D363" s="8">
        <f>D364+D372</f>
        <v>6893.5</v>
      </c>
      <c r="E363" s="8">
        <f>E364+E372</f>
        <v>4616.8999999999996</v>
      </c>
      <c r="F363" s="55"/>
    </row>
    <row r="364" spans="1:6" ht="25.5" outlineLevel="1" x14ac:dyDescent="0.25">
      <c r="A364" s="16" t="s">
        <v>30</v>
      </c>
      <c r="B364" s="16"/>
      <c r="C364" s="17" t="s">
        <v>305</v>
      </c>
      <c r="D364" s="8">
        <f>D365</f>
        <v>4280.3</v>
      </c>
      <c r="E364" s="8">
        <f>E365</f>
        <v>4038.8999999999996</v>
      </c>
      <c r="F364" s="50"/>
    </row>
    <row r="365" spans="1:6" ht="38.25" outlineLevel="2" x14ac:dyDescent="0.25">
      <c r="A365" s="16" t="s">
        <v>31</v>
      </c>
      <c r="B365" s="16"/>
      <c r="C365" s="17" t="s">
        <v>307</v>
      </c>
      <c r="D365" s="8">
        <f>D366+D368+D370</f>
        <v>4280.3</v>
      </c>
      <c r="E365" s="8">
        <f>E366+E368+E370</f>
        <v>4038.8999999999996</v>
      </c>
      <c r="F365" s="50"/>
    </row>
    <row r="366" spans="1:6" ht="27" customHeight="1" outlineLevel="3" x14ac:dyDescent="0.25">
      <c r="A366" s="16" t="s">
        <v>32</v>
      </c>
      <c r="B366" s="16"/>
      <c r="C366" s="17" t="s">
        <v>308</v>
      </c>
      <c r="D366" s="8">
        <f>D367</f>
        <v>150</v>
      </c>
      <c r="E366" s="8">
        <f>E367</f>
        <v>150</v>
      </c>
      <c r="F366" s="50"/>
    </row>
    <row r="367" spans="1:6" ht="25.5" customHeight="1" outlineLevel="4" x14ac:dyDescent="0.25">
      <c r="A367" s="16" t="s">
        <v>32</v>
      </c>
      <c r="B367" s="16" t="s">
        <v>7</v>
      </c>
      <c r="C367" s="17" t="s">
        <v>290</v>
      </c>
      <c r="D367" s="8">
        <f>'№ 5ведомственная'!F64</f>
        <v>150</v>
      </c>
      <c r="E367" s="8">
        <f>'№ 5ведомственная'!G64</f>
        <v>150</v>
      </c>
      <c r="F367" s="50"/>
    </row>
    <row r="368" spans="1:6" ht="40.5" customHeight="1" outlineLevel="3" x14ac:dyDescent="0.25">
      <c r="A368" s="16" t="s">
        <v>33</v>
      </c>
      <c r="B368" s="16"/>
      <c r="C368" s="17" t="s">
        <v>309</v>
      </c>
      <c r="D368" s="8">
        <f>D369</f>
        <v>1000</v>
      </c>
      <c r="E368" s="8">
        <f>E369</f>
        <v>827.3</v>
      </c>
      <c r="F368" s="50"/>
    </row>
    <row r="369" spans="1:6" ht="25.5" customHeight="1" outlineLevel="4" x14ac:dyDescent="0.25">
      <c r="A369" s="16" t="s">
        <v>33</v>
      </c>
      <c r="B369" s="16" t="s">
        <v>7</v>
      </c>
      <c r="C369" s="17" t="s">
        <v>290</v>
      </c>
      <c r="D369" s="8">
        <f>'№ 5ведомственная'!F66</f>
        <v>1000</v>
      </c>
      <c r="E369" s="8">
        <f>'№ 5ведомственная'!G66</f>
        <v>827.3</v>
      </c>
      <c r="F369" s="50"/>
    </row>
    <row r="370" spans="1:6" ht="25.5" customHeight="1" outlineLevel="3" x14ac:dyDescent="0.25">
      <c r="A370" s="16" t="s">
        <v>34</v>
      </c>
      <c r="B370" s="16"/>
      <c r="C370" s="17" t="s">
        <v>310</v>
      </c>
      <c r="D370" s="8">
        <f>D371</f>
        <v>3130.3</v>
      </c>
      <c r="E370" s="8">
        <f>E371</f>
        <v>3061.6</v>
      </c>
      <c r="F370" s="50"/>
    </row>
    <row r="371" spans="1:6" ht="25.5" customHeight="1" outlineLevel="4" x14ac:dyDescent="0.25">
      <c r="A371" s="16" t="s">
        <v>34</v>
      </c>
      <c r="B371" s="16" t="s">
        <v>7</v>
      </c>
      <c r="C371" s="17" t="s">
        <v>290</v>
      </c>
      <c r="D371" s="8">
        <f>'№ 5ведомственная'!F68</f>
        <v>3130.3</v>
      </c>
      <c r="E371" s="8">
        <f>'№ 5ведомственная'!G68</f>
        <v>3061.6</v>
      </c>
      <c r="F371" s="50"/>
    </row>
    <row r="372" spans="1:6" ht="25.5" customHeight="1" outlineLevel="4" x14ac:dyDescent="0.25">
      <c r="A372" s="16" t="s">
        <v>35</v>
      </c>
      <c r="B372" s="15"/>
      <c r="C372" s="17" t="s">
        <v>311</v>
      </c>
      <c r="D372" s="8">
        <f t="shared" ref="D372:E374" si="52">D373</f>
        <v>2613.1999999999998</v>
      </c>
      <c r="E372" s="8">
        <f t="shared" si="52"/>
        <v>578</v>
      </c>
      <c r="F372" s="50"/>
    </row>
    <row r="373" spans="1:6" ht="39.75" customHeight="1" outlineLevel="4" x14ac:dyDescent="0.25">
      <c r="A373" s="16" t="s">
        <v>36</v>
      </c>
      <c r="B373" s="15"/>
      <c r="C373" s="17" t="s">
        <v>312</v>
      </c>
      <c r="D373" s="8">
        <f>D374+D376+D378</f>
        <v>2613.1999999999998</v>
      </c>
      <c r="E373" s="8">
        <f>E374+E376+E378</f>
        <v>578</v>
      </c>
      <c r="F373" s="50"/>
    </row>
    <row r="374" spans="1:6" ht="15" customHeight="1" outlineLevel="3" x14ac:dyDescent="0.25">
      <c r="A374" s="16" t="s">
        <v>87</v>
      </c>
      <c r="B374" s="16"/>
      <c r="C374" s="17" t="s">
        <v>373</v>
      </c>
      <c r="D374" s="8">
        <f t="shared" si="52"/>
        <v>93.2</v>
      </c>
      <c r="E374" s="8">
        <f t="shared" si="52"/>
        <v>75.599999999999994</v>
      </c>
      <c r="F374" s="50"/>
    </row>
    <row r="375" spans="1:6" ht="25.5" customHeight="1" outlineLevel="4" x14ac:dyDescent="0.25">
      <c r="A375" s="16" t="s">
        <v>87</v>
      </c>
      <c r="B375" s="16" t="s">
        <v>7</v>
      </c>
      <c r="C375" s="17" t="s">
        <v>290</v>
      </c>
      <c r="D375" s="8">
        <f>'№ 5ведомственная'!F208</f>
        <v>93.2</v>
      </c>
      <c r="E375" s="8">
        <f>'№ 5ведомственная'!G208</f>
        <v>75.599999999999994</v>
      </c>
      <c r="F375" s="50"/>
    </row>
    <row r="376" spans="1:6" ht="44.25" customHeight="1" outlineLevel="4" x14ac:dyDescent="0.25">
      <c r="A376" s="125" t="s">
        <v>767</v>
      </c>
      <c r="B376" s="124"/>
      <c r="C376" s="126" t="s">
        <v>903</v>
      </c>
      <c r="D376" s="8">
        <f>D377</f>
        <v>400</v>
      </c>
      <c r="E376" s="8">
        <f>E377</f>
        <v>50</v>
      </c>
      <c r="F376" s="50"/>
    </row>
    <row r="377" spans="1:6" ht="25.5" customHeight="1" outlineLevel="4" x14ac:dyDescent="0.25">
      <c r="A377" s="125" t="s">
        <v>767</v>
      </c>
      <c r="B377" s="124">
        <v>200</v>
      </c>
      <c r="C377" s="126" t="s">
        <v>768</v>
      </c>
      <c r="D377" s="8">
        <f>'№ 5ведомственная'!F202</f>
        <v>400</v>
      </c>
      <c r="E377" s="8">
        <f>'№ 5ведомственная'!G202</f>
        <v>50</v>
      </c>
      <c r="F377" s="50"/>
    </row>
    <row r="378" spans="1:6" ht="38.25" customHeight="1" outlineLevel="4" x14ac:dyDescent="0.25">
      <c r="A378" s="16" t="s">
        <v>762</v>
      </c>
      <c r="B378" s="15"/>
      <c r="C378" s="17" t="s">
        <v>763</v>
      </c>
      <c r="D378" s="8">
        <f>D379</f>
        <v>2120</v>
      </c>
      <c r="E378" s="8">
        <f>E379</f>
        <v>452.4</v>
      </c>
      <c r="F378" s="50"/>
    </row>
    <row r="379" spans="1:6" ht="25.5" customHeight="1" outlineLevel="4" x14ac:dyDescent="0.25">
      <c r="A379" s="16" t="s">
        <v>762</v>
      </c>
      <c r="B379" s="15">
        <v>200</v>
      </c>
      <c r="C379" s="17" t="s">
        <v>290</v>
      </c>
      <c r="D379" s="8">
        <f>'№ 5ведомственная'!F149</f>
        <v>2120</v>
      </c>
      <c r="E379" s="8">
        <f>'№ 5ведомственная'!G149</f>
        <v>452.4</v>
      </c>
      <c r="F379" s="50"/>
    </row>
    <row r="380" spans="1:6" s="26" customFormat="1" ht="38.25" x14ac:dyDescent="0.25">
      <c r="A380" s="16" t="s">
        <v>135</v>
      </c>
      <c r="B380" s="16"/>
      <c r="C380" s="17" t="s">
        <v>633</v>
      </c>
      <c r="D380" s="8">
        <f>D381+D386</f>
        <v>5715.9</v>
      </c>
      <c r="E380" s="8">
        <f>E381+E386</f>
        <v>5686.9</v>
      </c>
      <c r="F380" s="55"/>
    </row>
    <row r="381" spans="1:6" ht="25.5" outlineLevel="1" x14ac:dyDescent="0.25">
      <c r="A381" s="16" t="s">
        <v>144</v>
      </c>
      <c r="B381" s="16"/>
      <c r="C381" s="17" t="s">
        <v>427</v>
      </c>
      <c r="D381" s="8">
        <f>D382</f>
        <v>70</v>
      </c>
      <c r="E381" s="8">
        <f t="shared" ref="E381" si="53">E382</f>
        <v>41</v>
      </c>
      <c r="F381" s="50"/>
    </row>
    <row r="382" spans="1:6" ht="38.25" outlineLevel="2" x14ac:dyDescent="0.25">
      <c r="A382" s="16" t="s">
        <v>191</v>
      </c>
      <c r="B382" s="16"/>
      <c r="C382" s="17" t="s">
        <v>467</v>
      </c>
      <c r="D382" s="8">
        <f>D383</f>
        <v>70</v>
      </c>
      <c r="E382" s="8">
        <f t="shared" ref="E382" si="54">E383</f>
        <v>41</v>
      </c>
      <c r="F382" s="50"/>
    </row>
    <row r="383" spans="1:6" ht="25.5" customHeight="1" outlineLevel="3" x14ac:dyDescent="0.25">
      <c r="A383" s="16" t="s">
        <v>192</v>
      </c>
      <c r="B383" s="16"/>
      <c r="C383" s="17" t="s">
        <v>468</v>
      </c>
      <c r="D383" s="8">
        <f>D385+D384</f>
        <v>70</v>
      </c>
      <c r="E383" s="8">
        <f>E385+E384</f>
        <v>41</v>
      </c>
      <c r="F383" s="50"/>
    </row>
    <row r="384" spans="1:6" ht="54.75" customHeight="1" outlineLevel="3" x14ac:dyDescent="0.25">
      <c r="A384" s="16" t="s">
        <v>192</v>
      </c>
      <c r="B384" s="16" t="s">
        <v>6</v>
      </c>
      <c r="C384" s="17" t="s">
        <v>289</v>
      </c>
      <c r="D384" s="8">
        <f>'№ 5ведомственная'!F695</f>
        <v>50</v>
      </c>
      <c r="E384" s="8">
        <f>'№ 5ведомственная'!G695</f>
        <v>41</v>
      </c>
      <c r="F384" s="50"/>
    </row>
    <row r="385" spans="1:6" ht="27" customHeight="1" outlineLevel="4" x14ac:dyDescent="0.25">
      <c r="A385" s="16" t="s">
        <v>192</v>
      </c>
      <c r="B385" s="16" t="s">
        <v>39</v>
      </c>
      <c r="C385" s="17" t="s">
        <v>316</v>
      </c>
      <c r="D385" s="8">
        <f>'№ 5ведомственная'!F523</f>
        <v>20</v>
      </c>
      <c r="E385" s="8">
        <f>'№ 5ведомственная'!G523</f>
        <v>0</v>
      </c>
      <c r="F385" s="50"/>
    </row>
    <row r="386" spans="1:6" outlineLevel="1" x14ac:dyDescent="0.25">
      <c r="A386" s="16" t="s">
        <v>136</v>
      </c>
      <c r="B386" s="16"/>
      <c r="C386" s="17" t="s">
        <v>558</v>
      </c>
      <c r="D386" s="8">
        <f>D387</f>
        <v>5645.9</v>
      </c>
      <c r="E386" s="8">
        <f>E387</f>
        <v>5645.9</v>
      </c>
      <c r="F386" s="50"/>
    </row>
    <row r="387" spans="1:6" ht="25.5" outlineLevel="4" x14ac:dyDescent="0.25">
      <c r="A387" s="16" t="s">
        <v>639</v>
      </c>
      <c r="B387" s="15"/>
      <c r="C387" s="17" t="s">
        <v>641</v>
      </c>
      <c r="D387" s="8">
        <f>D390+D388</f>
        <v>5645.9</v>
      </c>
      <c r="E387" s="8">
        <f t="shared" ref="E387" si="55">E390+E388</f>
        <v>5645.9</v>
      </c>
      <c r="F387" s="50"/>
    </row>
    <row r="388" spans="1:6" ht="25.5" outlineLevel="4" x14ac:dyDescent="0.25">
      <c r="A388" s="16" t="s">
        <v>670</v>
      </c>
      <c r="B388" s="15"/>
      <c r="C388" s="17" t="s">
        <v>671</v>
      </c>
      <c r="D388" s="8">
        <f>D389</f>
        <v>4516.7</v>
      </c>
      <c r="E388" s="8">
        <f t="shared" ref="E388" si="56">E389</f>
        <v>4516.7</v>
      </c>
      <c r="F388" s="50"/>
    </row>
    <row r="389" spans="1:6" ht="25.5" outlineLevel="4" x14ac:dyDescent="0.25">
      <c r="A389" s="16" t="s">
        <v>670</v>
      </c>
      <c r="B389" s="15">
        <v>400</v>
      </c>
      <c r="C389" s="17" t="s">
        <v>382</v>
      </c>
      <c r="D389" s="8">
        <f>'№ 5ведомственная'!F354</f>
        <v>4516.7</v>
      </c>
      <c r="E389" s="8">
        <f>'№ 5ведомственная'!G354</f>
        <v>4516.7</v>
      </c>
      <c r="F389" s="50"/>
    </row>
    <row r="390" spans="1:6" ht="25.5" outlineLevel="4" x14ac:dyDescent="0.25">
      <c r="A390" s="16" t="s">
        <v>640</v>
      </c>
      <c r="B390" s="15"/>
      <c r="C390" s="17" t="s">
        <v>642</v>
      </c>
      <c r="D390" s="8">
        <f>D391</f>
        <v>1129.2</v>
      </c>
      <c r="E390" s="8">
        <f t="shared" ref="E390" si="57">E391</f>
        <v>1129.2</v>
      </c>
      <c r="F390" s="50"/>
    </row>
    <row r="391" spans="1:6" ht="25.5" outlineLevel="4" x14ac:dyDescent="0.25">
      <c r="A391" s="16" t="s">
        <v>640</v>
      </c>
      <c r="B391" s="15">
        <v>400</v>
      </c>
      <c r="C391" s="17" t="s">
        <v>382</v>
      </c>
      <c r="D391" s="8">
        <f>'№ 5ведомственная'!F356</f>
        <v>1129.2</v>
      </c>
      <c r="E391" s="8">
        <f>'№ 5ведомственная'!G356</f>
        <v>1129.2</v>
      </c>
      <c r="F391" s="50"/>
    </row>
    <row r="392" spans="1:6" s="26" customFormat="1" ht="38.25" x14ac:dyDescent="0.25">
      <c r="A392" s="16" t="s">
        <v>13</v>
      </c>
      <c r="B392" s="16"/>
      <c r="C392" s="17" t="s">
        <v>634</v>
      </c>
      <c r="D392" s="8">
        <f>D393+D407+D417+D423</f>
        <v>62946.1</v>
      </c>
      <c r="E392" s="8">
        <f>E393+E407+E417+E423</f>
        <v>62232.6</v>
      </c>
      <c r="F392" s="55"/>
    </row>
    <row r="393" spans="1:6" ht="38.25" outlineLevel="1" x14ac:dyDescent="0.25">
      <c r="A393" s="16" t="s">
        <v>18</v>
      </c>
      <c r="B393" s="16"/>
      <c r="C393" s="17" t="s">
        <v>729</v>
      </c>
      <c r="D393" s="8">
        <f>D394</f>
        <v>1761.6000000000001</v>
      </c>
      <c r="E393" s="8">
        <f>E394</f>
        <v>1665.8000000000002</v>
      </c>
      <c r="F393" s="50"/>
    </row>
    <row r="394" spans="1:6" ht="51" outlineLevel="2" x14ac:dyDescent="0.25">
      <c r="A394" s="16" t="s">
        <v>19</v>
      </c>
      <c r="B394" s="16"/>
      <c r="C394" s="17" t="s">
        <v>299</v>
      </c>
      <c r="D394" s="8">
        <f>D395+D398+D401+D403+D405</f>
        <v>1761.6000000000001</v>
      </c>
      <c r="E394" s="8">
        <f>E395+E398+E401+E403+E405</f>
        <v>1665.8000000000002</v>
      </c>
      <c r="F394" s="50"/>
    </row>
    <row r="395" spans="1:6" ht="38.25" outlineLevel="3" x14ac:dyDescent="0.25">
      <c r="A395" s="16" t="s">
        <v>20</v>
      </c>
      <c r="B395" s="16"/>
      <c r="C395" s="126" t="s">
        <v>676</v>
      </c>
      <c r="D395" s="8">
        <f>D396+D397</f>
        <v>418.70000000000005</v>
      </c>
      <c r="E395" s="8">
        <f>E396+E397</f>
        <v>418.7</v>
      </c>
      <c r="F395" s="50"/>
    </row>
    <row r="396" spans="1:6" ht="51" outlineLevel="4" x14ac:dyDescent="0.25">
      <c r="A396" s="16" t="s">
        <v>20</v>
      </c>
      <c r="B396" s="16" t="s">
        <v>6</v>
      </c>
      <c r="C396" s="17" t="s">
        <v>289</v>
      </c>
      <c r="D396" s="8">
        <f>'№ 5ведомственная'!F38</f>
        <v>342.8</v>
      </c>
      <c r="E396" s="8">
        <f>'№ 5ведомственная'!G38</f>
        <v>397.9</v>
      </c>
      <c r="F396" s="50"/>
    </row>
    <row r="397" spans="1:6" ht="25.5" outlineLevel="4" x14ac:dyDescent="0.25">
      <c r="A397" s="16" t="s">
        <v>20</v>
      </c>
      <c r="B397" s="16" t="s">
        <v>7</v>
      </c>
      <c r="C397" s="17" t="s">
        <v>290</v>
      </c>
      <c r="D397" s="8">
        <f>'№ 5ведомственная'!F39</f>
        <v>75.900000000000006</v>
      </c>
      <c r="E397" s="8">
        <f>'№ 5ведомственная'!G39</f>
        <v>20.8</v>
      </c>
      <c r="F397" s="50"/>
    </row>
    <row r="398" spans="1:6" ht="38.25" outlineLevel="3" x14ac:dyDescent="0.25">
      <c r="A398" s="16" t="s">
        <v>37</v>
      </c>
      <c r="B398" s="16"/>
      <c r="C398" s="17" t="s">
        <v>677</v>
      </c>
      <c r="D398" s="8">
        <f>D399+D400</f>
        <v>180.7</v>
      </c>
      <c r="E398" s="8">
        <f>E399+E400</f>
        <v>84.9</v>
      </c>
      <c r="F398" s="50"/>
    </row>
    <row r="399" spans="1:6" ht="51" outlineLevel="4" x14ac:dyDescent="0.25">
      <c r="A399" s="16" t="s">
        <v>37</v>
      </c>
      <c r="B399" s="16" t="s">
        <v>6</v>
      </c>
      <c r="C399" s="17" t="s">
        <v>289</v>
      </c>
      <c r="D399" s="8">
        <f>'№ 5ведомственная'!F73</f>
        <v>126.6</v>
      </c>
      <c r="E399" s="8">
        <f>'№ 5ведомственная'!G73</f>
        <v>84.9</v>
      </c>
      <c r="F399" s="50"/>
    </row>
    <row r="400" spans="1:6" ht="25.5" outlineLevel="4" x14ac:dyDescent="0.25">
      <c r="A400" s="16" t="s">
        <v>37</v>
      </c>
      <c r="B400" s="16" t="s">
        <v>7</v>
      </c>
      <c r="C400" s="17" t="s">
        <v>290</v>
      </c>
      <c r="D400" s="8">
        <f>'№ 5ведомственная'!F74</f>
        <v>54.1</v>
      </c>
      <c r="E400" s="8">
        <f>'№ 5ведомственная'!G74</f>
        <v>0</v>
      </c>
      <c r="F400" s="50"/>
    </row>
    <row r="401" spans="1:6" outlineLevel="3" x14ac:dyDescent="0.25">
      <c r="A401" s="16" t="s">
        <v>38</v>
      </c>
      <c r="B401" s="16"/>
      <c r="C401" s="17" t="s">
        <v>315</v>
      </c>
      <c r="D401" s="8">
        <f>D402</f>
        <v>300</v>
      </c>
      <c r="E401" s="8">
        <f>E402</f>
        <v>300</v>
      </c>
      <c r="F401" s="50"/>
    </row>
    <row r="402" spans="1:6" ht="25.5" outlineLevel="4" x14ac:dyDescent="0.25">
      <c r="A402" s="16" t="s">
        <v>38</v>
      </c>
      <c r="B402" s="16" t="s">
        <v>39</v>
      </c>
      <c r="C402" s="17" t="s">
        <v>316</v>
      </c>
      <c r="D402" s="8">
        <f>'№ 5ведомственная'!F76</f>
        <v>300</v>
      </c>
      <c r="E402" s="8">
        <f>'№ 5ведомственная'!G76</f>
        <v>300</v>
      </c>
      <c r="F402" s="50"/>
    </row>
    <row r="403" spans="1:6" ht="38.25" outlineLevel="3" x14ac:dyDescent="0.25">
      <c r="A403" s="16" t="s">
        <v>24</v>
      </c>
      <c r="B403" s="16"/>
      <c r="C403" s="17" t="s">
        <v>891</v>
      </c>
      <c r="D403" s="8">
        <f>D404</f>
        <v>13.6</v>
      </c>
      <c r="E403" s="8">
        <f>E404</f>
        <v>13.6</v>
      </c>
      <c r="F403" s="50"/>
    </row>
    <row r="404" spans="1:6" ht="25.5" outlineLevel="4" x14ac:dyDescent="0.25">
      <c r="A404" s="16" t="s">
        <v>24</v>
      </c>
      <c r="B404" s="16" t="s">
        <v>7</v>
      </c>
      <c r="C404" s="17" t="s">
        <v>290</v>
      </c>
      <c r="D404" s="8">
        <f>'№ 5ведомственная'!F53</f>
        <v>13.6</v>
      </c>
      <c r="E404" s="8">
        <f>'№ 5ведомственная'!G53</f>
        <v>13.6</v>
      </c>
      <c r="F404" s="50"/>
    </row>
    <row r="405" spans="1:6" ht="38.25" outlineLevel="3" x14ac:dyDescent="0.25">
      <c r="A405" s="16" t="s">
        <v>567</v>
      </c>
      <c r="B405" s="16"/>
      <c r="C405" s="17" t="s">
        <v>678</v>
      </c>
      <c r="D405" s="8">
        <f>D406</f>
        <v>848.6</v>
      </c>
      <c r="E405" s="8">
        <f>E406</f>
        <v>848.6</v>
      </c>
      <c r="F405" s="50"/>
    </row>
    <row r="406" spans="1:6" ht="51" outlineLevel="4" x14ac:dyDescent="0.25">
      <c r="A406" s="16" t="s">
        <v>567</v>
      </c>
      <c r="B406" s="16" t="s">
        <v>6</v>
      </c>
      <c r="C406" s="17" t="s">
        <v>289</v>
      </c>
      <c r="D406" s="8">
        <f>'№ 5ведомственная'!F100</f>
        <v>848.6</v>
      </c>
      <c r="E406" s="8">
        <f>'№ 5ведомственная'!G100</f>
        <v>848.6</v>
      </c>
      <c r="F406" s="50"/>
    </row>
    <row r="407" spans="1:6" ht="25.5" outlineLevel="1" x14ac:dyDescent="0.25">
      <c r="A407" s="16" t="s">
        <v>40</v>
      </c>
      <c r="B407" s="16"/>
      <c r="C407" s="17" t="s">
        <v>657</v>
      </c>
      <c r="D407" s="8">
        <f>D408+D414</f>
        <v>2668.5</v>
      </c>
      <c r="E407" s="8">
        <f>E408+E414</f>
        <v>2611.6</v>
      </c>
      <c r="F407" s="50"/>
    </row>
    <row r="408" spans="1:6" ht="38.25" outlineLevel="2" x14ac:dyDescent="0.25">
      <c r="A408" s="16" t="s">
        <v>41</v>
      </c>
      <c r="B408" s="16"/>
      <c r="C408" s="17" t="s">
        <v>679</v>
      </c>
      <c r="D408" s="8">
        <f>D409+D411</f>
        <v>950</v>
      </c>
      <c r="E408" s="8">
        <f>E409+E411</f>
        <v>901.3</v>
      </c>
      <c r="F408" s="50"/>
    </row>
    <row r="409" spans="1:6" ht="25.5" outlineLevel="3" x14ac:dyDescent="0.25">
      <c r="A409" s="16" t="s">
        <v>42</v>
      </c>
      <c r="B409" s="16"/>
      <c r="C409" s="17" t="s">
        <v>320</v>
      </c>
      <c r="D409" s="8">
        <f>D410</f>
        <v>200</v>
      </c>
      <c r="E409" s="8">
        <f>E410</f>
        <v>192.8</v>
      </c>
      <c r="F409" s="50"/>
    </row>
    <row r="410" spans="1:6" ht="25.5" outlineLevel="4" x14ac:dyDescent="0.25">
      <c r="A410" s="16" t="s">
        <v>42</v>
      </c>
      <c r="B410" s="16" t="s">
        <v>7</v>
      </c>
      <c r="C410" s="17" t="s">
        <v>290</v>
      </c>
      <c r="D410" s="8">
        <f>'№ 5ведомственная'!F80</f>
        <v>200</v>
      </c>
      <c r="E410" s="8">
        <f>'№ 5ведомственная'!G80</f>
        <v>192.8</v>
      </c>
      <c r="F410" s="50"/>
    </row>
    <row r="411" spans="1:6" ht="38.25" outlineLevel="3" x14ac:dyDescent="0.25">
      <c r="A411" s="16" t="s">
        <v>43</v>
      </c>
      <c r="B411" s="16"/>
      <c r="C411" s="17" t="s">
        <v>674</v>
      </c>
      <c r="D411" s="8">
        <f>D412+D413</f>
        <v>750</v>
      </c>
      <c r="E411" s="8">
        <f>E412+E413</f>
        <v>708.5</v>
      </c>
      <c r="F411" s="50"/>
    </row>
    <row r="412" spans="1:6" ht="25.5" outlineLevel="4" x14ac:dyDescent="0.25">
      <c r="A412" s="16" t="s">
        <v>43</v>
      </c>
      <c r="B412" s="16" t="s">
        <v>7</v>
      </c>
      <c r="C412" s="17" t="s">
        <v>290</v>
      </c>
      <c r="D412" s="8">
        <f>'№ 5ведомственная'!F82</f>
        <v>300</v>
      </c>
      <c r="E412" s="8">
        <f>'№ 5ведомственная'!G82</f>
        <v>258.5</v>
      </c>
      <c r="F412" s="50"/>
    </row>
    <row r="413" spans="1:6" outlineLevel="4" x14ac:dyDescent="0.25">
      <c r="A413" s="16" t="s">
        <v>43</v>
      </c>
      <c r="B413" s="15">
        <v>300</v>
      </c>
      <c r="C413" s="17" t="s">
        <v>301</v>
      </c>
      <c r="D413" s="8">
        <f>'№ 5ведомственная'!F83</f>
        <v>450</v>
      </c>
      <c r="E413" s="8">
        <f>'№ 5ведомственная'!G83</f>
        <v>450</v>
      </c>
      <c r="F413" s="50"/>
    </row>
    <row r="414" spans="1:6" ht="38.25" outlineLevel="2" x14ac:dyDescent="0.25">
      <c r="A414" s="16" t="s">
        <v>124</v>
      </c>
      <c r="B414" s="16"/>
      <c r="C414" s="17" t="s">
        <v>680</v>
      </c>
      <c r="D414" s="8">
        <f>D415</f>
        <v>1718.5</v>
      </c>
      <c r="E414" s="8">
        <f>E415</f>
        <v>1710.3</v>
      </c>
      <c r="F414" s="50"/>
    </row>
    <row r="415" spans="1:6" ht="25.5" outlineLevel="3" x14ac:dyDescent="0.25">
      <c r="A415" s="16" t="s">
        <v>125</v>
      </c>
      <c r="B415" s="16"/>
      <c r="C415" s="17" t="s">
        <v>411</v>
      </c>
      <c r="D415" s="8">
        <f>D416</f>
        <v>1718.5</v>
      </c>
      <c r="E415" s="8">
        <f>E416</f>
        <v>1710.3</v>
      </c>
      <c r="F415" s="50"/>
    </row>
    <row r="416" spans="1:6" outlineLevel="4" x14ac:dyDescent="0.25">
      <c r="A416" s="16" t="s">
        <v>125</v>
      </c>
      <c r="B416" s="16" t="s">
        <v>21</v>
      </c>
      <c r="C416" s="17" t="s">
        <v>301</v>
      </c>
      <c r="D416" s="8">
        <f>'№ 5ведомственная'!F342</f>
        <v>1718.5</v>
      </c>
      <c r="E416" s="8">
        <f>'№ 5ведомственная'!G342</f>
        <v>1710.3</v>
      </c>
      <c r="F416" s="50"/>
    </row>
    <row r="417" spans="1:6" ht="25.5" outlineLevel="1" x14ac:dyDescent="0.25">
      <c r="A417" s="16" t="s">
        <v>139</v>
      </c>
      <c r="B417" s="16"/>
      <c r="C417" s="17" t="s">
        <v>425</v>
      </c>
      <c r="D417" s="8">
        <f>D418</f>
        <v>2235.3000000000002</v>
      </c>
      <c r="E417" s="8">
        <f>E418</f>
        <v>2235.3000000000002</v>
      </c>
      <c r="F417" s="50"/>
    </row>
    <row r="418" spans="1:6" outlineLevel="2" x14ac:dyDescent="0.25">
      <c r="A418" s="16" t="s">
        <v>140</v>
      </c>
      <c r="B418" s="16"/>
      <c r="C418" s="17" t="s">
        <v>520</v>
      </c>
      <c r="D418" s="8">
        <f>D421+D419</f>
        <v>2235.3000000000002</v>
      </c>
      <c r="E418" s="8">
        <f>E421+E419</f>
        <v>2235.3000000000002</v>
      </c>
      <c r="F418" s="50"/>
    </row>
    <row r="419" spans="1:6" ht="25.5" outlineLevel="2" x14ac:dyDescent="0.25">
      <c r="A419" s="16" t="s">
        <v>544</v>
      </c>
      <c r="B419" s="15"/>
      <c r="C419" s="17" t="s">
        <v>681</v>
      </c>
      <c r="D419" s="8">
        <f>D420</f>
        <v>999.7</v>
      </c>
      <c r="E419" s="8">
        <f>E420</f>
        <v>999.7</v>
      </c>
      <c r="F419" s="50"/>
    </row>
    <row r="420" spans="1:6" ht="25.5" outlineLevel="2" x14ac:dyDescent="0.25">
      <c r="A420" s="16" t="s">
        <v>544</v>
      </c>
      <c r="B420" s="15" t="s">
        <v>39</v>
      </c>
      <c r="C420" s="17" t="s">
        <v>316</v>
      </c>
      <c r="D420" s="8">
        <f>'№ 5ведомственная'!F372</f>
        <v>999.7</v>
      </c>
      <c r="E420" s="8">
        <f>'№ 5ведомственная'!G372</f>
        <v>999.7</v>
      </c>
      <c r="F420" s="50"/>
    </row>
    <row r="421" spans="1:6" outlineLevel="3" x14ac:dyDescent="0.25">
      <c r="A421" s="16" t="s">
        <v>141</v>
      </c>
      <c r="B421" s="16"/>
      <c r="C421" s="17" t="s">
        <v>426</v>
      </c>
      <c r="D421" s="8">
        <f>D422</f>
        <v>1235.5999999999999</v>
      </c>
      <c r="E421" s="8">
        <f>E422</f>
        <v>1235.5999999999999</v>
      </c>
      <c r="F421" s="50"/>
    </row>
    <row r="422" spans="1:6" ht="25.5" outlineLevel="4" x14ac:dyDescent="0.25">
      <c r="A422" s="16" t="s">
        <v>141</v>
      </c>
      <c r="B422" s="16" t="s">
        <v>39</v>
      </c>
      <c r="C422" s="17" t="s">
        <v>316</v>
      </c>
      <c r="D422" s="8">
        <f>'№ 5ведомственная'!F374</f>
        <v>1235.5999999999999</v>
      </c>
      <c r="E422" s="8">
        <f>'№ 5ведомственная'!G374</f>
        <v>1235.5999999999999</v>
      </c>
      <c r="F422" s="50"/>
    </row>
    <row r="423" spans="1:6" ht="25.5" outlineLevel="1" x14ac:dyDescent="0.25">
      <c r="A423" s="16" t="s">
        <v>14</v>
      </c>
      <c r="B423" s="16"/>
      <c r="C423" s="17" t="s">
        <v>295</v>
      </c>
      <c r="D423" s="8">
        <f>D424</f>
        <v>56280.7</v>
      </c>
      <c r="E423" s="8">
        <f>E424</f>
        <v>55719.9</v>
      </c>
      <c r="F423" s="50"/>
    </row>
    <row r="424" spans="1:6" outlineLevel="2" x14ac:dyDescent="0.25">
      <c r="A424" s="16" t="s">
        <v>15</v>
      </c>
      <c r="B424" s="16"/>
      <c r="C424" s="17" t="s">
        <v>296</v>
      </c>
      <c r="D424" s="8">
        <f>D425+D427+D431+D433</f>
        <v>56280.7</v>
      </c>
      <c r="E424" s="8">
        <f>E425+E427+E431+E433</f>
        <v>55719.9</v>
      </c>
      <c r="F424" s="50"/>
    </row>
    <row r="425" spans="1:6" outlineLevel="3" x14ac:dyDescent="0.25">
      <c r="A425" s="16" t="s">
        <v>16</v>
      </c>
      <c r="B425" s="16"/>
      <c r="C425" s="17" t="s">
        <v>297</v>
      </c>
      <c r="D425" s="8">
        <f>D426</f>
        <v>2734.9</v>
      </c>
      <c r="E425" s="8">
        <f>E426</f>
        <v>1610.8</v>
      </c>
      <c r="F425" s="50"/>
    </row>
    <row r="426" spans="1:6" ht="51" outlineLevel="4" x14ac:dyDescent="0.25">
      <c r="A426" s="16" t="s">
        <v>16</v>
      </c>
      <c r="B426" s="16" t="s">
        <v>6</v>
      </c>
      <c r="C426" s="17" t="s">
        <v>289</v>
      </c>
      <c r="D426" s="8">
        <f>'№ 5ведомственная'!F32</f>
        <v>2734.9</v>
      </c>
      <c r="E426" s="8">
        <f>'№ 5ведомственная'!G32</f>
        <v>1610.8</v>
      </c>
      <c r="F426" s="50"/>
    </row>
    <row r="427" spans="1:6" ht="37.5" customHeight="1" outlineLevel="3" x14ac:dyDescent="0.25">
      <c r="A427" s="16" t="s">
        <v>22</v>
      </c>
      <c r="B427" s="16"/>
      <c r="C427" s="17" t="s">
        <v>682</v>
      </c>
      <c r="D427" s="8">
        <f>D428+D429+D430</f>
        <v>53450.799999999996</v>
      </c>
      <c r="E427" s="8">
        <f>E428+E429+E430</f>
        <v>53370.6</v>
      </c>
      <c r="F427" s="50"/>
    </row>
    <row r="428" spans="1:6" ht="51" outlineLevel="4" x14ac:dyDescent="0.25">
      <c r="A428" s="16" t="s">
        <v>22</v>
      </c>
      <c r="B428" s="16" t="s">
        <v>6</v>
      </c>
      <c r="C428" s="17" t="s">
        <v>289</v>
      </c>
      <c r="D428" s="8">
        <f>'№ 5ведомственная'!F43</f>
        <v>46742.2</v>
      </c>
      <c r="E428" s="8">
        <f>'№ 5ведомственная'!G43</f>
        <v>46737.1</v>
      </c>
      <c r="F428" s="50"/>
    </row>
    <row r="429" spans="1:6" ht="25.5" outlineLevel="4" x14ac:dyDescent="0.25">
      <c r="A429" s="16" t="s">
        <v>22</v>
      </c>
      <c r="B429" s="16" t="s">
        <v>7</v>
      </c>
      <c r="C429" s="17" t="s">
        <v>290</v>
      </c>
      <c r="D429" s="8">
        <f>'№ 5ведомственная'!F44</f>
        <v>6704.1</v>
      </c>
      <c r="E429" s="8">
        <f>'№ 5ведомственная'!G44</f>
        <v>6499</v>
      </c>
      <c r="F429" s="50"/>
    </row>
    <row r="430" spans="1:6" outlineLevel="4" x14ac:dyDescent="0.25">
      <c r="A430" s="16" t="s">
        <v>22</v>
      </c>
      <c r="B430" s="16" t="s">
        <v>8</v>
      </c>
      <c r="C430" s="17" t="s">
        <v>291</v>
      </c>
      <c r="D430" s="8">
        <f>'№ 5ведомственная'!F45</f>
        <v>4.5</v>
      </c>
      <c r="E430" s="8">
        <f>'№ 5ведомственная'!G45</f>
        <v>134.5</v>
      </c>
      <c r="F430" s="50"/>
    </row>
    <row r="431" spans="1:6" outlineLevel="4" x14ac:dyDescent="0.25">
      <c r="A431" s="16" t="s">
        <v>880</v>
      </c>
      <c r="B431" s="15"/>
      <c r="C431" s="17" t="s">
        <v>881</v>
      </c>
      <c r="D431" s="8">
        <f>D432</f>
        <v>95</v>
      </c>
      <c r="E431" s="8">
        <f>E432</f>
        <v>95</v>
      </c>
      <c r="F431" s="50"/>
    </row>
    <row r="432" spans="1:6" outlineLevel="4" x14ac:dyDescent="0.25">
      <c r="A432" s="16" t="s">
        <v>880</v>
      </c>
      <c r="B432" s="15" t="s">
        <v>8</v>
      </c>
      <c r="C432" s="17" t="s">
        <v>291</v>
      </c>
      <c r="D432" s="8">
        <f>'№ 5ведомственная'!F87</f>
        <v>95</v>
      </c>
      <c r="E432" s="8">
        <f>'№ 5ведомственная'!G87</f>
        <v>95</v>
      </c>
      <c r="F432" s="50"/>
    </row>
    <row r="433" spans="1:6" ht="38.25" outlineLevel="4" x14ac:dyDescent="0.25">
      <c r="A433" s="16" t="s">
        <v>732</v>
      </c>
      <c r="B433" s="15"/>
      <c r="C433" s="17" t="s">
        <v>900</v>
      </c>
      <c r="D433" s="8">
        <f>D434</f>
        <v>0</v>
      </c>
      <c r="E433" s="8">
        <f>E434</f>
        <v>643.5</v>
      </c>
      <c r="F433" s="50"/>
    </row>
    <row r="434" spans="1:6" ht="51" outlineLevel="4" x14ac:dyDescent="0.25">
      <c r="A434" s="16" t="s">
        <v>732</v>
      </c>
      <c r="B434" s="15">
        <v>100</v>
      </c>
      <c r="C434" s="17" t="s">
        <v>743</v>
      </c>
      <c r="D434" s="8">
        <f>'№ 5ведомственная'!F47</f>
        <v>0</v>
      </c>
      <c r="E434" s="8">
        <f>'№ 5ведомственная'!G47</f>
        <v>643.5</v>
      </c>
      <c r="F434" s="50"/>
    </row>
    <row r="435" spans="1:6" s="26" customFormat="1" ht="25.5" x14ac:dyDescent="0.25">
      <c r="A435" s="16" t="s">
        <v>127</v>
      </c>
      <c r="B435" s="16"/>
      <c r="C435" s="17" t="s">
        <v>635</v>
      </c>
      <c r="D435" s="8">
        <f>D436+D465+D469+D473</f>
        <v>4806.5</v>
      </c>
      <c r="E435" s="8">
        <f>E436+E465+E469+E473</f>
        <v>4448.1000000000004</v>
      </c>
      <c r="F435" s="55"/>
    </row>
    <row r="436" spans="1:6" outlineLevel="1" x14ac:dyDescent="0.25">
      <c r="A436" s="16" t="s">
        <v>193</v>
      </c>
      <c r="B436" s="16"/>
      <c r="C436" s="17" t="s">
        <v>658</v>
      </c>
      <c r="D436" s="8">
        <f>D437+D440+D445+D448+D451+D454+D458</f>
        <v>3452.5</v>
      </c>
      <c r="E436" s="8">
        <f>E437+E440+E445+E448+E451+E454+E458</f>
        <v>3378.1</v>
      </c>
      <c r="F436" s="50"/>
    </row>
    <row r="437" spans="1:6" outlineLevel="2" x14ac:dyDescent="0.25">
      <c r="A437" s="16" t="s">
        <v>198</v>
      </c>
      <c r="B437" s="16"/>
      <c r="C437" s="17" t="s">
        <v>477</v>
      </c>
      <c r="D437" s="8">
        <f t="shared" ref="D437:E438" si="58">D438</f>
        <v>57</v>
      </c>
      <c r="E437" s="8">
        <f t="shared" si="58"/>
        <v>39</v>
      </c>
      <c r="F437" s="50"/>
    </row>
    <row r="438" spans="1:6" ht="38.25" outlineLevel="3" x14ac:dyDescent="0.25">
      <c r="A438" s="16" t="s">
        <v>199</v>
      </c>
      <c r="B438" s="16"/>
      <c r="C438" s="17" t="s">
        <v>478</v>
      </c>
      <c r="D438" s="8">
        <f t="shared" si="58"/>
        <v>57</v>
      </c>
      <c r="E438" s="8">
        <f t="shared" si="58"/>
        <v>39</v>
      </c>
      <c r="F438" s="50"/>
    </row>
    <row r="439" spans="1:6" ht="25.5" outlineLevel="4" x14ac:dyDescent="0.25">
      <c r="A439" s="16" t="s">
        <v>199</v>
      </c>
      <c r="B439" s="16" t="s">
        <v>7</v>
      </c>
      <c r="C439" s="17" t="s">
        <v>290</v>
      </c>
      <c r="D439" s="8">
        <f>'№ 5ведомственная'!F588</f>
        <v>57</v>
      </c>
      <c r="E439" s="8">
        <f>'№ 5ведомственная'!G588</f>
        <v>39</v>
      </c>
      <c r="F439" s="50"/>
    </row>
    <row r="440" spans="1:6" ht="25.5" outlineLevel="2" x14ac:dyDescent="0.25">
      <c r="A440" s="16" t="s">
        <v>200</v>
      </c>
      <c r="B440" s="16"/>
      <c r="C440" s="17" t="s">
        <v>479</v>
      </c>
      <c r="D440" s="8">
        <f>D441+D443</f>
        <v>55</v>
      </c>
      <c r="E440" s="8">
        <f>E441+E443</f>
        <v>41.1</v>
      </c>
      <c r="F440" s="50"/>
    </row>
    <row r="441" spans="1:6" ht="38.25" outlineLevel="3" x14ac:dyDescent="0.25">
      <c r="A441" s="16" t="s">
        <v>201</v>
      </c>
      <c r="B441" s="16"/>
      <c r="C441" s="17" t="s">
        <v>480</v>
      </c>
      <c r="D441" s="8">
        <f>D442</f>
        <v>51</v>
      </c>
      <c r="E441" s="8">
        <f>E442</f>
        <v>41.1</v>
      </c>
      <c r="F441" s="50"/>
    </row>
    <row r="442" spans="1:6" ht="25.5" outlineLevel="4" x14ac:dyDescent="0.25">
      <c r="A442" s="16" t="s">
        <v>201</v>
      </c>
      <c r="B442" s="16" t="s">
        <v>7</v>
      </c>
      <c r="C442" s="17" t="s">
        <v>290</v>
      </c>
      <c r="D442" s="8">
        <f>'№ 5ведомственная'!F591</f>
        <v>51</v>
      </c>
      <c r="E442" s="8">
        <f>'№ 5ведомственная'!G591</f>
        <v>41.1</v>
      </c>
      <c r="F442" s="50"/>
    </row>
    <row r="443" spans="1:6" ht="25.5" outlineLevel="3" x14ac:dyDescent="0.25">
      <c r="A443" s="16" t="s">
        <v>202</v>
      </c>
      <c r="B443" s="16"/>
      <c r="C443" s="17" t="s">
        <v>481</v>
      </c>
      <c r="D443" s="8">
        <f>D444</f>
        <v>4</v>
      </c>
      <c r="E443" s="8">
        <f>E444</f>
        <v>0</v>
      </c>
      <c r="F443" s="50"/>
    </row>
    <row r="444" spans="1:6" outlineLevel="4" x14ac:dyDescent="0.25">
      <c r="A444" s="16" t="s">
        <v>202</v>
      </c>
      <c r="B444" s="16" t="s">
        <v>21</v>
      </c>
      <c r="C444" s="17" t="s">
        <v>301</v>
      </c>
      <c r="D444" s="8">
        <f>'№ 5ведомственная'!F593</f>
        <v>4</v>
      </c>
      <c r="E444" s="8">
        <f>'№ 5ведомственная'!G593</f>
        <v>0</v>
      </c>
      <c r="F444" s="50"/>
    </row>
    <row r="445" spans="1:6" outlineLevel="2" x14ac:dyDescent="0.25">
      <c r="A445" s="16" t="s">
        <v>203</v>
      </c>
      <c r="B445" s="16"/>
      <c r="C445" s="17" t="s">
        <v>482</v>
      </c>
      <c r="D445" s="8">
        <f t="shared" ref="D445:E446" si="59">D446</f>
        <v>22.8</v>
      </c>
      <c r="E445" s="8">
        <f t="shared" si="59"/>
        <v>22.8</v>
      </c>
      <c r="F445" s="50"/>
    </row>
    <row r="446" spans="1:6" ht="25.5" outlineLevel="3" x14ac:dyDescent="0.25">
      <c r="A446" s="16" t="s">
        <v>204</v>
      </c>
      <c r="B446" s="16"/>
      <c r="C446" s="17" t="s">
        <v>483</v>
      </c>
      <c r="D446" s="8">
        <f t="shared" si="59"/>
        <v>22.8</v>
      </c>
      <c r="E446" s="8">
        <f t="shared" si="59"/>
        <v>22.8</v>
      </c>
      <c r="F446" s="50"/>
    </row>
    <row r="447" spans="1:6" ht="25.5" outlineLevel="4" x14ac:dyDescent="0.25">
      <c r="A447" s="16" t="s">
        <v>204</v>
      </c>
      <c r="B447" s="16" t="s">
        <v>7</v>
      </c>
      <c r="C447" s="17" t="s">
        <v>290</v>
      </c>
      <c r="D447" s="8">
        <f>'№ 5ведомственная'!F596</f>
        <v>22.8</v>
      </c>
      <c r="E447" s="8">
        <f>'№ 5ведомственная'!G596</f>
        <v>22.8</v>
      </c>
      <c r="F447" s="50"/>
    </row>
    <row r="448" spans="1:6" ht="25.5" outlineLevel="2" x14ac:dyDescent="0.25">
      <c r="A448" s="16" t="s">
        <v>205</v>
      </c>
      <c r="B448" s="16"/>
      <c r="C448" s="17" t="s">
        <v>484</v>
      </c>
      <c r="D448" s="8">
        <f t="shared" ref="D448:E449" si="60">D449</f>
        <v>22</v>
      </c>
      <c r="E448" s="8">
        <f t="shared" si="60"/>
        <v>15</v>
      </c>
      <c r="F448" s="50"/>
    </row>
    <row r="449" spans="1:6" ht="25.5" outlineLevel="3" x14ac:dyDescent="0.25">
      <c r="A449" s="16" t="s">
        <v>206</v>
      </c>
      <c r="B449" s="16"/>
      <c r="C449" s="17" t="s">
        <v>485</v>
      </c>
      <c r="D449" s="8">
        <f t="shared" si="60"/>
        <v>22</v>
      </c>
      <c r="E449" s="8">
        <f t="shared" si="60"/>
        <v>15</v>
      </c>
      <c r="F449" s="50"/>
    </row>
    <row r="450" spans="1:6" ht="25.5" outlineLevel="4" x14ac:dyDescent="0.25">
      <c r="A450" s="16" t="s">
        <v>206</v>
      </c>
      <c r="B450" s="16" t="s">
        <v>7</v>
      </c>
      <c r="C450" s="17" t="s">
        <v>290</v>
      </c>
      <c r="D450" s="8">
        <f>'№ 5ведомственная'!F599</f>
        <v>22</v>
      </c>
      <c r="E450" s="8">
        <f>'№ 5ведомственная'!G599</f>
        <v>15</v>
      </c>
      <c r="F450" s="50"/>
    </row>
    <row r="451" spans="1:6" ht="25.5" outlineLevel="2" x14ac:dyDescent="0.25">
      <c r="A451" s="16" t="s">
        <v>207</v>
      </c>
      <c r="B451" s="16"/>
      <c r="C451" s="17" t="s">
        <v>486</v>
      </c>
      <c r="D451" s="8">
        <f t="shared" ref="D451:E452" si="61">D452</f>
        <v>80</v>
      </c>
      <c r="E451" s="8">
        <f t="shared" si="61"/>
        <v>52.5</v>
      </c>
      <c r="F451" s="50"/>
    </row>
    <row r="452" spans="1:6" outlineLevel="3" x14ac:dyDescent="0.25">
      <c r="A452" s="16" t="s">
        <v>208</v>
      </c>
      <c r="B452" s="16"/>
      <c r="C452" s="17" t="s">
        <v>487</v>
      </c>
      <c r="D452" s="8">
        <f t="shared" si="61"/>
        <v>80</v>
      </c>
      <c r="E452" s="8">
        <f t="shared" si="61"/>
        <v>52.5</v>
      </c>
      <c r="F452" s="50"/>
    </row>
    <row r="453" spans="1:6" ht="25.5" outlineLevel="4" x14ac:dyDescent="0.25">
      <c r="A453" s="16" t="s">
        <v>208</v>
      </c>
      <c r="B453" s="16" t="s">
        <v>7</v>
      </c>
      <c r="C453" s="17" t="s">
        <v>290</v>
      </c>
      <c r="D453" s="8">
        <f>'№ 5ведомственная'!F602</f>
        <v>80</v>
      </c>
      <c r="E453" s="8">
        <f>'№ 5ведомственная'!G602</f>
        <v>52.5</v>
      </c>
      <c r="F453" s="50"/>
    </row>
    <row r="454" spans="1:6" ht="25.5" outlineLevel="2" x14ac:dyDescent="0.25">
      <c r="A454" s="16" t="s">
        <v>209</v>
      </c>
      <c r="B454" s="16"/>
      <c r="C454" s="17" t="s">
        <v>488</v>
      </c>
      <c r="D454" s="8">
        <f t="shared" ref="D454:E455" si="62">D455</f>
        <v>30</v>
      </c>
      <c r="E454" s="8">
        <f t="shared" si="62"/>
        <v>22</v>
      </c>
      <c r="F454" s="50"/>
    </row>
    <row r="455" spans="1:6" ht="25.5" outlineLevel="3" x14ac:dyDescent="0.25">
      <c r="A455" s="16" t="s">
        <v>210</v>
      </c>
      <c r="B455" s="16"/>
      <c r="C455" s="17" t="s">
        <v>489</v>
      </c>
      <c r="D455" s="8">
        <f t="shared" si="62"/>
        <v>30</v>
      </c>
      <c r="E455" s="8">
        <f t="shared" si="62"/>
        <v>22</v>
      </c>
      <c r="F455" s="50"/>
    </row>
    <row r="456" spans="1:6" ht="25.5" outlineLevel="4" x14ac:dyDescent="0.25">
      <c r="A456" s="16" t="s">
        <v>210</v>
      </c>
      <c r="B456" s="16" t="s">
        <v>7</v>
      </c>
      <c r="C456" s="17" t="s">
        <v>290</v>
      </c>
      <c r="D456" s="8">
        <f>'№ 5ведомственная'!F605</f>
        <v>30</v>
      </c>
      <c r="E456" s="8">
        <f>'№ 5ведомственная'!G605</f>
        <v>22</v>
      </c>
      <c r="F456" s="50"/>
    </row>
    <row r="457" spans="1:6" outlineLevel="4" x14ac:dyDescent="0.25">
      <c r="A457" s="16" t="s">
        <v>193</v>
      </c>
      <c r="B457" s="16"/>
      <c r="C457" s="17" t="s">
        <v>658</v>
      </c>
      <c r="D457" s="8">
        <f>D458</f>
        <v>3185.7</v>
      </c>
      <c r="E457" s="8">
        <f>E458</f>
        <v>3185.7</v>
      </c>
      <c r="F457" s="50"/>
    </row>
    <row r="458" spans="1:6" ht="25.5" outlineLevel="4" x14ac:dyDescent="0.25">
      <c r="A458" s="16" t="s">
        <v>704</v>
      </c>
      <c r="B458" s="15"/>
      <c r="C458" s="17" t="s">
        <v>724</v>
      </c>
      <c r="D458" s="8">
        <f>D459+D461+D463</f>
        <v>3185.7</v>
      </c>
      <c r="E458" s="8">
        <f>E459+E461+E463</f>
        <v>3185.7</v>
      </c>
      <c r="F458" s="50"/>
    </row>
    <row r="459" spans="1:6" ht="41.25" customHeight="1" outlineLevel="4" x14ac:dyDescent="0.25">
      <c r="A459" s="16" t="s">
        <v>702</v>
      </c>
      <c r="B459" s="15"/>
      <c r="C459" s="17" t="s">
        <v>703</v>
      </c>
      <c r="D459" s="8">
        <f t="shared" ref="D459" si="63">D460</f>
        <v>17.2</v>
      </c>
      <c r="E459" s="8">
        <f>E460</f>
        <v>17.2</v>
      </c>
      <c r="F459" s="50"/>
    </row>
    <row r="460" spans="1:6" ht="25.5" outlineLevel="4" x14ac:dyDescent="0.25">
      <c r="A460" s="16" t="s">
        <v>702</v>
      </c>
      <c r="B460" s="15">
        <v>200</v>
      </c>
      <c r="C460" s="17" t="s">
        <v>290</v>
      </c>
      <c r="D460" s="8">
        <f>'№ 5ведомственная'!F561</f>
        <v>17.2</v>
      </c>
      <c r="E460" s="8">
        <f>'№ 5ведомственная'!G561</f>
        <v>17.2</v>
      </c>
      <c r="F460" s="50"/>
    </row>
    <row r="461" spans="1:6" ht="54" customHeight="1" outlineLevel="4" x14ac:dyDescent="0.25">
      <c r="A461" s="16" t="s">
        <v>837</v>
      </c>
      <c r="B461" s="15"/>
      <c r="C461" s="17" t="s">
        <v>840</v>
      </c>
      <c r="D461" s="8">
        <f>D462</f>
        <v>2528.5</v>
      </c>
      <c r="E461" s="8">
        <f>E462</f>
        <v>2528.5</v>
      </c>
      <c r="F461" s="50"/>
    </row>
    <row r="462" spans="1:6" ht="25.5" outlineLevel="4" x14ac:dyDescent="0.25">
      <c r="A462" s="16" t="s">
        <v>837</v>
      </c>
      <c r="B462" s="15">
        <v>200</v>
      </c>
      <c r="C462" s="17" t="s">
        <v>768</v>
      </c>
      <c r="D462" s="8">
        <f>'№ 5ведомственная'!F563</f>
        <v>2528.5</v>
      </c>
      <c r="E462" s="8">
        <f>'№ 5ведомственная'!G563</f>
        <v>2528.5</v>
      </c>
      <c r="F462" s="50"/>
    </row>
    <row r="463" spans="1:6" ht="51" outlineLevel="4" x14ac:dyDescent="0.25">
      <c r="A463" s="16" t="s">
        <v>838</v>
      </c>
      <c r="B463" s="15"/>
      <c r="C463" s="17" t="s">
        <v>839</v>
      </c>
      <c r="D463" s="8">
        <f>D464</f>
        <v>640</v>
      </c>
      <c r="E463" s="8">
        <f>E464</f>
        <v>640</v>
      </c>
      <c r="F463" s="50"/>
    </row>
    <row r="464" spans="1:6" ht="25.5" outlineLevel="4" x14ac:dyDescent="0.25">
      <c r="A464" s="16" t="s">
        <v>838</v>
      </c>
      <c r="B464" s="15">
        <v>200</v>
      </c>
      <c r="C464" s="17" t="s">
        <v>768</v>
      </c>
      <c r="D464" s="8">
        <f>'№ 5ведомственная'!F565</f>
        <v>640</v>
      </c>
      <c r="E464" s="8">
        <f>'№ 5ведомственная'!G565</f>
        <v>640</v>
      </c>
      <c r="F464" s="50"/>
    </row>
    <row r="465" spans="1:6" ht="25.5" outlineLevel="1" x14ac:dyDescent="0.25">
      <c r="A465" s="16" t="s">
        <v>128</v>
      </c>
      <c r="B465" s="16"/>
      <c r="C465" s="17" t="s">
        <v>610</v>
      </c>
      <c r="D465" s="8">
        <f>D466</f>
        <v>120</v>
      </c>
      <c r="E465" s="8">
        <f t="shared" ref="E465:E467" si="64">E466</f>
        <v>25</v>
      </c>
      <c r="F465" s="50"/>
    </row>
    <row r="466" spans="1:6" ht="25.5" outlineLevel="2" x14ac:dyDescent="0.25">
      <c r="A466" s="16" t="s">
        <v>129</v>
      </c>
      <c r="B466" s="16"/>
      <c r="C466" s="17" t="s">
        <v>611</v>
      </c>
      <c r="D466" s="8">
        <f>D467</f>
        <v>120</v>
      </c>
      <c r="E466" s="8">
        <f t="shared" si="64"/>
        <v>25</v>
      </c>
      <c r="F466" s="50"/>
    </row>
    <row r="467" spans="1:6" ht="38.25" outlineLevel="3" x14ac:dyDescent="0.25">
      <c r="A467" s="16" t="s">
        <v>130</v>
      </c>
      <c r="B467" s="16"/>
      <c r="C467" s="17" t="s">
        <v>418</v>
      </c>
      <c r="D467" s="8">
        <f>D468</f>
        <v>120</v>
      </c>
      <c r="E467" s="8">
        <f t="shared" si="64"/>
        <v>25</v>
      </c>
      <c r="F467" s="50"/>
    </row>
    <row r="468" spans="1:6" outlineLevel="4" x14ac:dyDescent="0.25">
      <c r="A468" s="16" t="s">
        <v>130</v>
      </c>
      <c r="B468" s="16" t="s">
        <v>21</v>
      </c>
      <c r="C468" s="17" t="s">
        <v>301</v>
      </c>
      <c r="D468" s="8">
        <f>'№ 5ведомственная'!F348</f>
        <v>120</v>
      </c>
      <c r="E468" s="8">
        <f>'№ 5ведомственная'!G348</f>
        <v>25</v>
      </c>
      <c r="F468" s="50"/>
    </row>
    <row r="469" spans="1:6" outlineLevel="1" x14ac:dyDescent="0.25">
      <c r="A469" s="16" t="s">
        <v>131</v>
      </c>
      <c r="B469" s="16"/>
      <c r="C469" s="17" t="s">
        <v>419</v>
      </c>
      <c r="D469" s="8">
        <f>D470</f>
        <v>1134</v>
      </c>
      <c r="E469" s="8">
        <f t="shared" ref="E469:E471" si="65">E470</f>
        <v>945</v>
      </c>
      <c r="F469" s="50"/>
    </row>
    <row r="470" spans="1:6" outlineLevel="2" x14ac:dyDescent="0.25">
      <c r="A470" s="16" t="s">
        <v>132</v>
      </c>
      <c r="B470" s="16"/>
      <c r="C470" s="17" t="s">
        <v>420</v>
      </c>
      <c r="D470" s="8">
        <f>D471</f>
        <v>1134</v>
      </c>
      <c r="E470" s="8">
        <f t="shared" si="65"/>
        <v>945</v>
      </c>
      <c r="F470" s="50"/>
    </row>
    <row r="471" spans="1:6" ht="38.25" outlineLevel="3" x14ac:dyDescent="0.25">
      <c r="A471" s="16" t="s">
        <v>133</v>
      </c>
      <c r="B471" s="16"/>
      <c r="C471" s="17" t="s">
        <v>421</v>
      </c>
      <c r="D471" s="8">
        <f>D472</f>
        <v>1134</v>
      </c>
      <c r="E471" s="8">
        <f t="shared" si="65"/>
        <v>945</v>
      </c>
      <c r="F471" s="50"/>
    </row>
    <row r="472" spans="1:6" outlineLevel="4" x14ac:dyDescent="0.25">
      <c r="A472" s="16" t="s">
        <v>133</v>
      </c>
      <c r="B472" s="16" t="s">
        <v>21</v>
      </c>
      <c r="C472" s="17" t="s">
        <v>301</v>
      </c>
      <c r="D472" s="8">
        <f>'№ 5ведомственная'!F361</f>
        <v>1134</v>
      </c>
      <c r="E472" s="8">
        <f>'№ 5ведомственная'!G361</f>
        <v>945</v>
      </c>
      <c r="F472" s="50"/>
    </row>
    <row r="473" spans="1:6" ht="25.5" outlineLevel="4" x14ac:dyDescent="0.25">
      <c r="A473" s="16" t="s">
        <v>813</v>
      </c>
      <c r="B473" s="15"/>
      <c r="C473" s="17" t="s">
        <v>816</v>
      </c>
      <c r="D473" s="8">
        <f t="shared" ref="D473:E475" si="66">D474</f>
        <v>100</v>
      </c>
      <c r="E473" s="8">
        <f t="shared" si="66"/>
        <v>100</v>
      </c>
      <c r="F473" s="50"/>
    </row>
    <row r="474" spans="1:6" ht="25.5" outlineLevel="4" x14ac:dyDescent="0.25">
      <c r="A474" s="16" t="s">
        <v>814</v>
      </c>
      <c r="B474" s="15"/>
      <c r="C474" s="17" t="s">
        <v>817</v>
      </c>
      <c r="D474" s="8">
        <f t="shared" si="66"/>
        <v>100</v>
      </c>
      <c r="E474" s="8">
        <f t="shared" si="66"/>
        <v>100</v>
      </c>
      <c r="F474" s="50"/>
    </row>
    <row r="475" spans="1:6" ht="38.25" outlineLevel="4" x14ac:dyDescent="0.25">
      <c r="A475" s="16" t="s">
        <v>815</v>
      </c>
      <c r="B475" s="15"/>
      <c r="C475" s="17" t="s">
        <v>818</v>
      </c>
      <c r="D475" s="8">
        <f t="shared" si="66"/>
        <v>100</v>
      </c>
      <c r="E475" s="8">
        <f t="shared" si="66"/>
        <v>100</v>
      </c>
      <c r="F475" s="50"/>
    </row>
    <row r="476" spans="1:6" outlineLevel="4" x14ac:dyDescent="0.25">
      <c r="A476" s="16" t="s">
        <v>815</v>
      </c>
      <c r="B476" s="15">
        <v>300</v>
      </c>
      <c r="C476" s="17" t="s">
        <v>301</v>
      </c>
      <c r="D476" s="8">
        <f>'№ 5ведомственная'!F365</f>
        <v>100</v>
      </c>
      <c r="E476" s="8">
        <f>'№ 5ведомственная'!G365</f>
        <v>100</v>
      </c>
      <c r="F476" s="50"/>
    </row>
    <row r="477" spans="1:6" s="26" customFormat="1" ht="51" x14ac:dyDescent="0.25">
      <c r="A477" s="16" t="s">
        <v>53</v>
      </c>
      <c r="B477" s="16"/>
      <c r="C477" s="17" t="s">
        <v>636</v>
      </c>
      <c r="D477" s="8">
        <f>D478+D494+D488</f>
        <v>3974.6</v>
      </c>
      <c r="E477" s="8">
        <f>E478+E494+E488</f>
        <v>3901.3</v>
      </c>
      <c r="F477" s="55"/>
    </row>
    <row r="478" spans="1:6" ht="54" customHeight="1" outlineLevel="1" x14ac:dyDescent="0.25">
      <c r="A478" s="16" t="s">
        <v>54</v>
      </c>
      <c r="B478" s="16"/>
      <c r="C478" s="17" t="s">
        <v>656</v>
      </c>
      <c r="D478" s="8">
        <f>D479+D483</f>
        <v>3294.6</v>
      </c>
      <c r="E478" s="8">
        <f>E479+E483</f>
        <v>3248.1</v>
      </c>
      <c r="F478" s="50"/>
    </row>
    <row r="479" spans="1:6" ht="25.5" outlineLevel="2" x14ac:dyDescent="0.25">
      <c r="A479" s="16" t="s">
        <v>55</v>
      </c>
      <c r="B479" s="16"/>
      <c r="C479" s="17" t="s">
        <v>338</v>
      </c>
      <c r="D479" s="8">
        <f t="shared" ref="D479:E479" si="67">D480</f>
        <v>2999.6</v>
      </c>
      <c r="E479" s="8">
        <f t="shared" si="67"/>
        <v>2926.6</v>
      </c>
      <c r="F479" s="50"/>
    </row>
    <row r="480" spans="1:6" ht="25.5" outlineLevel="3" x14ac:dyDescent="0.25">
      <c r="A480" s="16" t="s">
        <v>56</v>
      </c>
      <c r="B480" s="16"/>
      <c r="C480" s="17" t="s">
        <v>339</v>
      </c>
      <c r="D480" s="8">
        <f>D481+D482</f>
        <v>2999.6</v>
      </c>
      <c r="E480" s="8">
        <f>E481+E482</f>
        <v>2926.6</v>
      </c>
      <c r="F480" s="50"/>
    </row>
    <row r="481" spans="1:6" ht="51" outlineLevel="4" x14ac:dyDescent="0.25">
      <c r="A481" s="16" t="s">
        <v>56</v>
      </c>
      <c r="B481" s="16" t="s">
        <v>6</v>
      </c>
      <c r="C481" s="17" t="s">
        <v>289</v>
      </c>
      <c r="D481" s="8">
        <f>'№ 5ведомственная'!F106</f>
        <v>2923.6</v>
      </c>
      <c r="E481" s="8">
        <f>'№ 5ведомственная'!G106</f>
        <v>2851.2</v>
      </c>
      <c r="F481" s="50"/>
    </row>
    <row r="482" spans="1:6" ht="25.5" outlineLevel="4" x14ac:dyDescent="0.25">
      <c r="A482" s="16" t="s">
        <v>56</v>
      </c>
      <c r="B482" s="16" t="s">
        <v>7</v>
      </c>
      <c r="C482" s="17" t="s">
        <v>290</v>
      </c>
      <c r="D482" s="8">
        <f>'№ 5ведомственная'!F107</f>
        <v>76</v>
      </c>
      <c r="E482" s="8">
        <f>'№ 5ведомственная'!G107</f>
        <v>75.400000000000006</v>
      </c>
      <c r="F482" s="50"/>
    </row>
    <row r="483" spans="1:6" ht="38.25" outlineLevel="4" x14ac:dyDescent="0.25">
      <c r="A483" s="16" t="s">
        <v>700</v>
      </c>
      <c r="B483" s="15"/>
      <c r="C483" s="17" t="s">
        <v>699</v>
      </c>
      <c r="D483" s="8">
        <f>D484+D486</f>
        <v>295</v>
      </c>
      <c r="E483" s="8">
        <f>E484+E486</f>
        <v>321.5</v>
      </c>
      <c r="F483" s="50"/>
    </row>
    <row r="484" spans="1:6" ht="25.5" outlineLevel="4" x14ac:dyDescent="0.25">
      <c r="A484" s="16" t="s">
        <v>701</v>
      </c>
      <c r="B484" s="15"/>
      <c r="C484" s="17" t="s">
        <v>698</v>
      </c>
      <c r="D484" s="8">
        <f>'№ 5ведомственная'!F109</f>
        <v>205</v>
      </c>
      <c r="E484" s="8">
        <f>'№ 5ведомственная'!G109</f>
        <v>204</v>
      </c>
      <c r="F484" s="50"/>
    </row>
    <row r="485" spans="1:6" ht="25.5" outlineLevel="4" x14ac:dyDescent="0.25">
      <c r="A485" s="16" t="s">
        <v>701</v>
      </c>
      <c r="B485" s="15" t="s">
        <v>7</v>
      </c>
      <c r="C485" s="17" t="s">
        <v>290</v>
      </c>
      <c r="D485" s="8">
        <f>'№ 5ведомственная'!F110</f>
        <v>205</v>
      </c>
      <c r="E485" s="8">
        <f>'№ 5ведомственная'!G110</f>
        <v>204</v>
      </c>
      <c r="F485" s="50"/>
    </row>
    <row r="486" spans="1:6" ht="38.25" outlineLevel="4" x14ac:dyDescent="0.25">
      <c r="A486" s="16" t="s">
        <v>751</v>
      </c>
      <c r="B486" s="15"/>
      <c r="C486" s="145" t="s">
        <v>752</v>
      </c>
      <c r="D486" s="8">
        <f>D487</f>
        <v>90</v>
      </c>
      <c r="E486" s="8">
        <f>E487</f>
        <v>117.5</v>
      </c>
      <c r="F486" s="50"/>
    </row>
    <row r="487" spans="1:6" outlineLevel="4" x14ac:dyDescent="0.25">
      <c r="A487" s="16" t="s">
        <v>751</v>
      </c>
      <c r="B487" s="15">
        <v>800</v>
      </c>
      <c r="C487" s="17" t="s">
        <v>748</v>
      </c>
      <c r="D487" s="8">
        <f>'№ 5ведомственная'!F112</f>
        <v>90</v>
      </c>
      <c r="E487" s="8">
        <f>'№ 5ведомственная'!G112</f>
        <v>117.5</v>
      </c>
      <c r="F487" s="50"/>
    </row>
    <row r="488" spans="1:6" ht="25.5" outlineLevel="4" x14ac:dyDescent="0.25">
      <c r="A488" s="16" t="s">
        <v>753</v>
      </c>
      <c r="B488" s="15"/>
      <c r="C488" s="17" t="s">
        <v>754</v>
      </c>
      <c r="D488" s="8">
        <f>D489</f>
        <v>100</v>
      </c>
      <c r="E488" s="8">
        <f>E489</f>
        <v>100</v>
      </c>
      <c r="F488" s="50"/>
    </row>
    <row r="489" spans="1:6" ht="38.25" outlineLevel="4" x14ac:dyDescent="0.25">
      <c r="A489" s="16" t="s">
        <v>755</v>
      </c>
      <c r="B489" s="15"/>
      <c r="C489" s="145" t="s">
        <v>892</v>
      </c>
      <c r="D489" s="8">
        <f>D490+D492</f>
        <v>100</v>
      </c>
      <c r="E489" s="8">
        <f>E490+E492</f>
        <v>100</v>
      </c>
      <c r="F489" s="50"/>
    </row>
    <row r="490" spans="1:6" outlineLevel="4" x14ac:dyDescent="0.25">
      <c r="A490" s="16" t="s">
        <v>756</v>
      </c>
      <c r="B490" s="15"/>
      <c r="C490" s="17" t="s">
        <v>757</v>
      </c>
      <c r="D490" s="8">
        <f>D491</f>
        <v>50</v>
      </c>
      <c r="E490" s="8">
        <f>E491</f>
        <v>0</v>
      </c>
      <c r="F490" s="50"/>
    </row>
    <row r="491" spans="1:6" ht="25.5" outlineLevel="4" x14ac:dyDescent="0.25">
      <c r="A491" s="16" t="s">
        <v>756</v>
      </c>
      <c r="B491" s="15">
        <v>200</v>
      </c>
      <c r="C491" s="17" t="s">
        <v>768</v>
      </c>
      <c r="D491" s="8">
        <f>'№ 5ведомственная'!F116</f>
        <v>50</v>
      </c>
      <c r="E491" s="8">
        <f>'№ 5ведомственная'!G116</f>
        <v>0</v>
      </c>
      <c r="F491" s="50"/>
    </row>
    <row r="492" spans="1:6" ht="51" outlineLevel="4" x14ac:dyDescent="0.25">
      <c r="A492" s="16" t="s">
        <v>869</v>
      </c>
      <c r="B492" s="15"/>
      <c r="C492" s="17" t="s">
        <v>870</v>
      </c>
      <c r="D492" s="8">
        <f>D493</f>
        <v>50</v>
      </c>
      <c r="E492" s="8">
        <f>E493</f>
        <v>100</v>
      </c>
      <c r="F492" s="50"/>
    </row>
    <row r="493" spans="1:6" outlineLevel="4" x14ac:dyDescent="0.25">
      <c r="A493" s="16" t="s">
        <v>869</v>
      </c>
      <c r="B493" s="15">
        <v>800</v>
      </c>
      <c r="C493" s="17" t="s">
        <v>748</v>
      </c>
      <c r="D493" s="8">
        <f>'№ 5ведомственная'!F118</f>
        <v>50</v>
      </c>
      <c r="E493" s="8">
        <f>'№ 5ведомственная'!G118</f>
        <v>100</v>
      </c>
      <c r="F493" s="50"/>
    </row>
    <row r="494" spans="1:6" ht="25.5" outlineLevel="1" x14ac:dyDescent="0.25">
      <c r="A494" s="16" t="s">
        <v>58</v>
      </c>
      <c r="B494" s="16"/>
      <c r="C494" s="17" t="s">
        <v>343</v>
      </c>
      <c r="D494" s="8">
        <f>D495</f>
        <v>580</v>
      </c>
      <c r="E494" s="8">
        <f>E495</f>
        <v>553.20000000000005</v>
      </c>
      <c r="F494" s="50"/>
    </row>
    <row r="495" spans="1:6" ht="25.5" outlineLevel="2" x14ac:dyDescent="0.25">
      <c r="A495" s="16" t="s">
        <v>59</v>
      </c>
      <c r="B495" s="16"/>
      <c r="C495" s="17" t="s">
        <v>344</v>
      </c>
      <c r="D495" s="8">
        <f>D496+D498+D502+D500</f>
        <v>580</v>
      </c>
      <c r="E495" s="8">
        <f>E496+E498+E502+E500</f>
        <v>553.20000000000005</v>
      </c>
      <c r="F495" s="50"/>
    </row>
    <row r="496" spans="1:6" outlineLevel="3" x14ac:dyDescent="0.25">
      <c r="A496" s="16" t="s">
        <v>60</v>
      </c>
      <c r="B496" s="16"/>
      <c r="C496" s="17" t="s">
        <v>345</v>
      </c>
      <c r="D496" s="8">
        <f>D497</f>
        <v>130</v>
      </c>
      <c r="E496" s="8">
        <f>E497</f>
        <v>130</v>
      </c>
      <c r="F496" s="50"/>
    </row>
    <row r="497" spans="1:6" ht="25.5" outlineLevel="4" x14ac:dyDescent="0.25">
      <c r="A497" s="16" t="s">
        <v>60</v>
      </c>
      <c r="B497" s="16" t="s">
        <v>7</v>
      </c>
      <c r="C497" s="17" t="s">
        <v>290</v>
      </c>
      <c r="D497" s="8">
        <f>'№ 5ведомственная'!F122</f>
        <v>130</v>
      </c>
      <c r="E497" s="8">
        <f>'№ 5ведомственная'!G122</f>
        <v>130</v>
      </c>
      <c r="F497" s="50"/>
    </row>
    <row r="498" spans="1:6" outlineLevel="3" x14ac:dyDescent="0.25">
      <c r="A498" s="16" t="s">
        <v>61</v>
      </c>
      <c r="B498" s="16"/>
      <c r="C498" s="17" t="s">
        <v>346</v>
      </c>
      <c r="D498" s="8">
        <f>D499</f>
        <v>400</v>
      </c>
      <c r="E498" s="8">
        <f>E499</f>
        <v>370</v>
      </c>
      <c r="F498" s="50"/>
    </row>
    <row r="499" spans="1:6" ht="25.5" outlineLevel="4" x14ac:dyDescent="0.25">
      <c r="A499" s="16" t="s">
        <v>61</v>
      </c>
      <c r="B499" s="16" t="s">
        <v>7</v>
      </c>
      <c r="C499" s="17" t="s">
        <v>290</v>
      </c>
      <c r="D499" s="8">
        <f>'№ 5ведомственная'!F124</f>
        <v>400</v>
      </c>
      <c r="E499" s="8">
        <f>'№ 5ведомственная'!G124</f>
        <v>370</v>
      </c>
      <c r="F499" s="50"/>
    </row>
    <row r="500" spans="1:6" outlineLevel="4" x14ac:dyDescent="0.25">
      <c r="A500" s="16" t="s">
        <v>761</v>
      </c>
      <c r="B500" s="15"/>
      <c r="C500" s="17" t="s">
        <v>879</v>
      </c>
      <c r="D500" s="8">
        <f>D501</f>
        <v>40</v>
      </c>
      <c r="E500" s="8">
        <f>E501</f>
        <v>40</v>
      </c>
      <c r="F500" s="50"/>
    </row>
    <row r="501" spans="1:6" ht="25.5" outlineLevel="4" x14ac:dyDescent="0.25">
      <c r="A501" s="16" t="s">
        <v>761</v>
      </c>
      <c r="B501" s="15" t="s">
        <v>7</v>
      </c>
      <c r="C501" s="17" t="s">
        <v>290</v>
      </c>
      <c r="D501" s="8">
        <f>'№ 5ведомственная'!F126</f>
        <v>40</v>
      </c>
      <c r="E501" s="8">
        <f>'№ 5ведомственная'!G126</f>
        <v>40</v>
      </c>
      <c r="F501" s="50"/>
    </row>
    <row r="502" spans="1:6" outlineLevel="3" x14ac:dyDescent="0.25">
      <c r="A502" s="16" t="s">
        <v>62</v>
      </c>
      <c r="B502" s="16"/>
      <c r="C502" s="17" t="s">
        <v>349</v>
      </c>
      <c r="D502" s="8">
        <f>D503</f>
        <v>10</v>
      </c>
      <c r="E502" s="8">
        <f>E503</f>
        <v>13.2</v>
      </c>
      <c r="F502" s="50"/>
    </row>
    <row r="503" spans="1:6" ht="25.5" outlineLevel="4" x14ac:dyDescent="0.25">
      <c r="A503" s="16" t="s">
        <v>62</v>
      </c>
      <c r="B503" s="16" t="s">
        <v>7</v>
      </c>
      <c r="C503" s="17" t="s">
        <v>290</v>
      </c>
      <c r="D503" s="8">
        <f>'№ 5ведомственная'!F128</f>
        <v>10</v>
      </c>
      <c r="E503" s="8">
        <f>'№ 5ведомственная'!G128</f>
        <v>13.2</v>
      </c>
      <c r="F503" s="50"/>
    </row>
    <row r="504" spans="1:6" s="26" customFormat="1" ht="38.25" x14ac:dyDescent="0.25">
      <c r="A504" s="16" t="s">
        <v>44</v>
      </c>
      <c r="B504" s="16"/>
      <c r="C504" s="17" t="s">
        <v>637</v>
      </c>
      <c r="D504" s="8">
        <f>D505+D509+D513</f>
        <v>607</v>
      </c>
      <c r="E504" s="8">
        <f>E505+E509+E513</f>
        <v>596.59999999999991</v>
      </c>
      <c r="F504" s="55"/>
    </row>
    <row r="505" spans="1:6" ht="25.5" outlineLevel="1" x14ac:dyDescent="0.25">
      <c r="A505" s="16" t="s">
        <v>161</v>
      </c>
      <c r="B505" s="16"/>
      <c r="C505" s="17" t="s">
        <v>445</v>
      </c>
      <c r="D505" s="8">
        <f>D506</f>
        <v>512</v>
      </c>
      <c r="E505" s="8">
        <f t="shared" ref="E505:E507" si="68">E506</f>
        <v>475</v>
      </c>
      <c r="F505" s="50"/>
    </row>
    <row r="506" spans="1:6" ht="42.75" customHeight="1" outlineLevel="2" x14ac:dyDescent="0.25">
      <c r="A506" s="16" t="s">
        <v>162</v>
      </c>
      <c r="B506" s="16"/>
      <c r="C506" s="17" t="s">
        <v>446</v>
      </c>
      <c r="D506" s="8">
        <f>D507</f>
        <v>512</v>
      </c>
      <c r="E506" s="8">
        <f t="shared" si="68"/>
        <v>475</v>
      </c>
      <c r="F506" s="50"/>
    </row>
    <row r="507" spans="1:6" outlineLevel="3" x14ac:dyDescent="0.25">
      <c r="A507" s="16" t="s">
        <v>163</v>
      </c>
      <c r="B507" s="16"/>
      <c r="C507" s="17" t="s">
        <v>447</v>
      </c>
      <c r="D507" s="8">
        <f>D508</f>
        <v>512</v>
      </c>
      <c r="E507" s="8">
        <f t="shared" si="68"/>
        <v>475</v>
      </c>
      <c r="F507" s="50"/>
    </row>
    <row r="508" spans="1:6" ht="25.5" outlineLevel="4" x14ac:dyDescent="0.25">
      <c r="A508" s="16" t="s">
        <v>163</v>
      </c>
      <c r="B508" s="16" t="s">
        <v>39</v>
      </c>
      <c r="C508" s="17" t="s">
        <v>316</v>
      </c>
      <c r="D508" s="8">
        <f>'№ 5ведомственная'!F461</f>
        <v>512</v>
      </c>
      <c r="E508" s="8">
        <f>'№ 5ведомственная'!G461</f>
        <v>475</v>
      </c>
      <c r="F508" s="50"/>
    </row>
    <row r="509" spans="1:6" ht="51" outlineLevel="1" x14ac:dyDescent="0.25">
      <c r="A509" s="16" t="s">
        <v>164</v>
      </c>
      <c r="B509" s="16"/>
      <c r="C509" s="17" t="s">
        <v>448</v>
      </c>
      <c r="D509" s="8">
        <f>D510</f>
        <v>50</v>
      </c>
      <c r="E509" s="8">
        <f t="shared" ref="E509:E511" si="69">E510</f>
        <v>77.3</v>
      </c>
      <c r="F509" s="50"/>
    </row>
    <row r="510" spans="1:6" ht="25.5" outlineLevel="2" x14ac:dyDescent="0.25">
      <c r="A510" s="16" t="s">
        <v>165</v>
      </c>
      <c r="B510" s="16"/>
      <c r="C510" s="17" t="s">
        <v>449</v>
      </c>
      <c r="D510" s="8">
        <f>D511</f>
        <v>50</v>
      </c>
      <c r="E510" s="8">
        <f t="shared" si="69"/>
        <v>77.3</v>
      </c>
      <c r="F510" s="50"/>
    </row>
    <row r="511" spans="1:6" ht="25.5" outlineLevel="3" x14ac:dyDescent="0.25">
      <c r="A511" s="16" t="s">
        <v>166</v>
      </c>
      <c r="B511" s="16"/>
      <c r="C511" s="17" t="s">
        <v>624</v>
      </c>
      <c r="D511" s="8">
        <f>D512</f>
        <v>50</v>
      </c>
      <c r="E511" s="8">
        <f t="shared" si="69"/>
        <v>77.3</v>
      </c>
      <c r="F511" s="50"/>
    </row>
    <row r="512" spans="1:6" ht="25.5" outlineLevel="4" x14ac:dyDescent="0.25">
      <c r="A512" s="16" t="s">
        <v>166</v>
      </c>
      <c r="B512" s="16" t="s">
        <v>39</v>
      </c>
      <c r="C512" s="17" t="s">
        <v>316</v>
      </c>
      <c r="D512" s="8">
        <f>'№ 5ведомственная'!F485</f>
        <v>50</v>
      </c>
      <c r="E512" s="8">
        <f>'№ 5ведомственная'!G485</f>
        <v>77.3</v>
      </c>
      <c r="F512" s="50"/>
    </row>
    <row r="513" spans="1:6" ht="25.5" outlineLevel="1" x14ac:dyDescent="0.25">
      <c r="A513" s="16" t="s">
        <v>45</v>
      </c>
      <c r="B513" s="16"/>
      <c r="C513" s="17" t="s">
        <v>322</v>
      </c>
      <c r="D513" s="8">
        <f>D514+D517</f>
        <v>45</v>
      </c>
      <c r="E513" s="8">
        <f>E514+E517</f>
        <v>44.3</v>
      </c>
      <c r="F513" s="50"/>
    </row>
    <row r="514" spans="1:6" ht="25.5" outlineLevel="2" x14ac:dyDescent="0.25">
      <c r="A514" s="16" t="s">
        <v>46</v>
      </c>
      <c r="B514" s="16"/>
      <c r="C514" s="17" t="s">
        <v>323</v>
      </c>
      <c r="D514" s="8">
        <f t="shared" ref="D514:E515" si="70">D515</f>
        <v>2</v>
      </c>
      <c r="E514" s="8">
        <f t="shared" si="70"/>
        <v>1.3</v>
      </c>
      <c r="F514" s="50"/>
    </row>
    <row r="515" spans="1:6" ht="25.5" outlineLevel="3" x14ac:dyDescent="0.25">
      <c r="A515" s="16" t="s">
        <v>47</v>
      </c>
      <c r="B515" s="16"/>
      <c r="C515" s="17" t="s">
        <v>324</v>
      </c>
      <c r="D515" s="8">
        <f t="shared" si="70"/>
        <v>2</v>
      </c>
      <c r="E515" s="8">
        <f t="shared" si="70"/>
        <v>1.3</v>
      </c>
      <c r="F515" s="50"/>
    </row>
    <row r="516" spans="1:6" ht="25.5" outlineLevel="4" x14ac:dyDescent="0.25">
      <c r="A516" s="16" t="s">
        <v>47</v>
      </c>
      <c r="B516" s="16" t="s">
        <v>7</v>
      </c>
      <c r="C516" s="17" t="s">
        <v>290</v>
      </c>
      <c r="D516" s="8">
        <f>'№ 5ведомственная'!F134</f>
        <v>2</v>
      </c>
      <c r="E516" s="8">
        <f>'№ 5ведомственная'!G134</f>
        <v>1.3</v>
      </c>
      <c r="F516" s="50"/>
    </row>
    <row r="517" spans="1:6" ht="25.5" outlineLevel="2" x14ac:dyDescent="0.25">
      <c r="A517" s="16" t="s">
        <v>48</v>
      </c>
      <c r="B517" s="16"/>
      <c r="C517" s="17" t="s">
        <v>617</v>
      </c>
      <c r="D517" s="8">
        <f t="shared" ref="D517:E518" si="71">D518</f>
        <v>43</v>
      </c>
      <c r="E517" s="8">
        <f t="shared" si="71"/>
        <v>43</v>
      </c>
      <c r="F517" s="50"/>
    </row>
    <row r="518" spans="1:6" ht="25.5" outlineLevel="3" x14ac:dyDescent="0.25">
      <c r="A518" s="16" t="s">
        <v>49</v>
      </c>
      <c r="B518" s="16"/>
      <c r="C518" s="17" t="s">
        <v>326</v>
      </c>
      <c r="D518" s="8">
        <f t="shared" si="71"/>
        <v>43</v>
      </c>
      <c r="E518" s="8">
        <f t="shared" si="71"/>
        <v>43</v>
      </c>
      <c r="F518" s="50"/>
    </row>
    <row r="519" spans="1:6" ht="51" outlineLevel="4" x14ac:dyDescent="0.25">
      <c r="A519" s="16" t="s">
        <v>49</v>
      </c>
      <c r="B519" s="16" t="s">
        <v>6</v>
      </c>
      <c r="C519" s="17" t="s">
        <v>289</v>
      </c>
      <c r="D519" s="8">
        <f>'№ 5ведомственная'!F137</f>
        <v>43</v>
      </c>
      <c r="E519" s="8">
        <f>'№ 5ведомственная'!G137</f>
        <v>43</v>
      </c>
      <c r="F519" s="50"/>
    </row>
    <row r="520" spans="1:6" ht="38.25" outlineLevel="4" x14ac:dyDescent="0.25">
      <c r="A520" s="16" t="s">
        <v>573</v>
      </c>
      <c r="B520" s="15"/>
      <c r="C520" s="17" t="s">
        <v>638</v>
      </c>
      <c r="D520" s="8">
        <f t="shared" ref="D520:E523" si="72">D521</f>
        <v>200</v>
      </c>
      <c r="E520" s="8">
        <f t="shared" si="72"/>
        <v>200</v>
      </c>
      <c r="F520" s="50"/>
    </row>
    <row r="521" spans="1:6" ht="66.75" customHeight="1" outlineLevel="4" x14ac:dyDescent="0.25">
      <c r="A521" s="16" t="s">
        <v>574</v>
      </c>
      <c r="B521" s="15"/>
      <c r="C521" s="17" t="s">
        <v>580</v>
      </c>
      <c r="D521" s="8">
        <f t="shared" si="72"/>
        <v>200</v>
      </c>
      <c r="E521" s="8">
        <f t="shared" si="72"/>
        <v>200</v>
      </c>
      <c r="F521" s="50"/>
    </row>
    <row r="522" spans="1:6" ht="25.5" outlineLevel="4" x14ac:dyDescent="0.25">
      <c r="A522" s="16" t="s">
        <v>575</v>
      </c>
      <c r="B522" s="15"/>
      <c r="C522" s="17" t="s">
        <v>578</v>
      </c>
      <c r="D522" s="8">
        <f>D523</f>
        <v>200</v>
      </c>
      <c r="E522" s="8">
        <f>E523</f>
        <v>200</v>
      </c>
      <c r="F522" s="50"/>
    </row>
    <row r="523" spans="1:6" ht="25.5" outlineLevel="4" x14ac:dyDescent="0.25">
      <c r="A523" s="16" t="s">
        <v>576</v>
      </c>
      <c r="B523" s="15"/>
      <c r="C523" s="17" t="s">
        <v>579</v>
      </c>
      <c r="D523" s="8">
        <f t="shared" si="72"/>
        <v>200</v>
      </c>
      <c r="E523" s="8">
        <f t="shared" si="72"/>
        <v>200</v>
      </c>
      <c r="F523" s="50"/>
    </row>
    <row r="524" spans="1:6" ht="25.5" outlineLevel="4" x14ac:dyDescent="0.25">
      <c r="A524" s="16" t="s">
        <v>576</v>
      </c>
      <c r="B524" s="15">
        <v>200</v>
      </c>
      <c r="C524" s="17" t="s">
        <v>290</v>
      </c>
      <c r="D524" s="8">
        <f>'№ 5ведомственная'!F142</f>
        <v>200</v>
      </c>
      <c r="E524" s="8">
        <f>'№ 5ведомственная'!G142</f>
        <v>200</v>
      </c>
      <c r="F524" s="50"/>
    </row>
    <row r="525" spans="1:6" s="26" customFormat="1" ht="38.25" x14ac:dyDescent="0.25">
      <c r="A525" s="73" t="s">
        <v>93</v>
      </c>
      <c r="B525" s="73"/>
      <c r="C525" s="74" t="s">
        <v>607</v>
      </c>
      <c r="D525" s="75">
        <f t="shared" ref="D525:E528" si="73">D526</f>
        <v>1200</v>
      </c>
      <c r="E525" s="75">
        <f t="shared" si="73"/>
        <v>246.5</v>
      </c>
      <c r="F525" s="55"/>
    </row>
    <row r="526" spans="1:6" ht="25.5" outlineLevel="1" x14ac:dyDescent="0.25">
      <c r="A526" s="73" t="s">
        <v>94</v>
      </c>
      <c r="B526" s="73"/>
      <c r="C526" s="74" t="s">
        <v>581</v>
      </c>
      <c r="D526" s="75">
        <f>D527</f>
        <v>1200</v>
      </c>
      <c r="E526" s="75">
        <f>E527</f>
        <v>246.5</v>
      </c>
      <c r="F526" s="50"/>
    </row>
    <row r="527" spans="1:6" ht="25.5" outlineLevel="2" x14ac:dyDescent="0.25">
      <c r="A527" s="73" t="s">
        <v>95</v>
      </c>
      <c r="B527" s="73"/>
      <c r="C527" s="74" t="s">
        <v>582</v>
      </c>
      <c r="D527" s="75">
        <f>D528+D530+D532</f>
        <v>1200</v>
      </c>
      <c r="E527" s="75">
        <f>E528+E530+E532</f>
        <v>246.5</v>
      </c>
      <c r="F527" s="50"/>
    </row>
    <row r="528" spans="1:6" outlineLevel="3" x14ac:dyDescent="0.25">
      <c r="A528" s="73" t="s">
        <v>96</v>
      </c>
      <c r="B528" s="73"/>
      <c r="C528" s="74" t="s">
        <v>518</v>
      </c>
      <c r="D528" s="75">
        <f t="shared" si="73"/>
        <v>1106</v>
      </c>
      <c r="E528" s="75">
        <f t="shared" si="73"/>
        <v>200</v>
      </c>
      <c r="F528" s="50"/>
    </row>
    <row r="529" spans="1:6" ht="25.5" outlineLevel="4" x14ac:dyDescent="0.25">
      <c r="A529" s="73" t="s">
        <v>96</v>
      </c>
      <c r="B529" s="73" t="s">
        <v>7</v>
      </c>
      <c r="C529" s="74" t="s">
        <v>290</v>
      </c>
      <c r="D529" s="75">
        <f>'№ 5ведомственная'!F224</f>
        <v>1106</v>
      </c>
      <c r="E529" s="75">
        <f>'№ 5ведомственная'!G224</f>
        <v>200</v>
      </c>
      <c r="F529" s="50"/>
    </row>
    <row r="530" spans="1:6" ht="25.5" outlineLevel="4" x14ac:dyDescent="0.25">
      <c r="A530" s="73" t="s">
        <v>663</v>
      </c>
      <c r="B530" s="72"/>
      <c r="C530" s="74" t="s">
        <v>664</v>
      </c>
      <c r="D530" s="75">
        <f>D531</f>
        <v>4</v>
      </c>
      <c r="E530" s="75">
        <f t="shared" ref="E530" si="74">E531</f>
        <v>4</v>
      </c>
      <c r="F530" s="50"/>
    </row>
    <row r="531" spans="1:6" ht="25.5" outlineLevel="4" x14ac:dyDescent="0.25">
      <c r="A531" s="73" t="s">
        <v>663</v>
      </c>
      <c r="B531" s="72" t="s">
        <v>7</v>
      </c>
      <c r="C531" s="74" t="s">
        <v>290</v>
      </c>
      <c r="D531" s="75">
        <f>'№ 5ведомственная'!F226</f>
        <v>4</v>
      </c>
      <c r="E531" s="75">
        <f>'№ 5ведомственная'!G226</f>
        <v>4</v>
      </c>
      <c r="F531" s="50"/>
    </row>
    <row r="532" spans="1:6" ht="38.25" outlineLevel="4" x14ac:dyDescent="0.25">
      <c r="A532" s="149" t="s">
        <v>773</v>
      </c>
      <c r="B532" s="72"/>
      <c r="C532" s="74" t="s">
        <v>774</v>
      </c>
      <c r="D532" s="75">
        <f>D533</f>
        <v>90</v>
      </c>
      <c r="E532" s="75">
        <f>E533</f>
        <v>42.5</v>
      </c>
      <c r="F532" s="50"/>
    </row>
    <row r="533" spans="1:6" ht="25.5" outlineLevel="4" x14ac:dyDescent="0.25">
      <c r="A533" s="149" t="s">
        <v>773</v>
      </c>
      <c r="B533" s="72">
        <v>200</v>
      </c>
      <c r="C533" s="74" t="s">
        <v>768</v>
      </c>
      <c r="D533" s="75">
        <f>'№ 5ведомственная'!F228</f>
        <v>90</v>
      </c>
      <c r="E533" s="75">
        <f>'№ 5ведомственная'!G228</f>
        <v>42.5</v>
      </c>
      <c r="F533" s="50"/>
    </row>
    <row r="534" spans="1:6" s="26" customFormat="1" ht="38.25" x14ac:dyDescent="0.25">
      <c r="A534" s="16" t="s">
        <v>112</v>
      </c>
      <c r="B534" s="15"/>
      <c r="C534" s="17" t="s">
        <v>882</v>
      </c>
      <c r="D534" s="8">
        <f>D535</f>
        <v>14342.2</v>
      </c>
      <c r="E534" s="8">
        <f>E535</f>
        <v>14056.7</v>
      </c>
      <c r="F534" s="55"/>
    </row>
    <row r="535" spans="1:6" ht="25.5" outlineLevel="1" x14ac:dyDescent="0.25">
      <c r="A535" s="16" t="s">
        <v>113</v>
      </c>
      <c r="B535" s="15"/>
      <c r="C535" s="17" t="s">
        <v>405</v>
      </c>
      <c r="D535" s="8">
        <f>D536+D545</f>
        <v>14342.2</v>
      </c>
      <c r="E535" s="8">
        <f>E536+E545</f>
        <v>14056.7</v>
      </c>
      <c r="F535" s="50"/>
    </row>
    <row r="536" spans="1:6" ht="25.5" outlineLevel="2" x14ac:dyDescent="0.25">
      <c r="A536" s="16" t="s">
        <v>114</v>
      </c>
      <c r="B536" s="15"/>
      <c r="C536" s="17" t="s">
        <v>513</v>
      </c>
      <c r="D536" s="8">
        <f>D537+D539+D541+D543</f>
        <v>4308</v>
      </c>
      <c r="E536" s="8">
        <f>E537+E539+E541+E543</f>
        <v>4034.7</v>
      </c>
      <c r="F536" s="50"/>
    </row>
    <row r="537" spans="1:6" ht="38.25" outlineLevel="2" x14ac:dyDescent="0.25">
      <c r="A537" s="125" t="s">
        <v>806</v>
      </c>
      <c r="B537" s="124"/>
      <c r="C537" s="126" t="s">
        <v>807</v>
      </c>
      <c r="D537" s="127">
        <f>D538</f>
        <v>2820.8</v>
      </c>
      <c r="E537" s="127">
        <f t="shared" ref="E537" si="75">E538</f>
        <v>2820.8</v>
      </c>
      <c r="F537" s="50"/>
    </row>
    <row r="538" spans="1:6" ht="25.5" outlineLevel="2" x14ac:dyDescent="0.25">
      <c r="A538" s="125" t="s">
        <v>806</v>
      </c>
      <c r="B538" s="124" t="s">
        <v>7</v>
      </c>
      <c r="C538" s="126" t="s">
        <v>290</v>
      </c>
      <c r="D538" s="127">
        <f>'№ 5ведомственная'!F301</f>
        <v>2820.8</v>
      </c>
      <c r="E538" s="127">
        <f>'№ 5ведомственная'!G301</f>
        <v>2820.8</v>
      </c>
      <c r="F538" s="50"/>
    </row>
    <row r="539" spans="1:6" ht="38.25" outlineLevel="3" x14ac:dyDescent="0.25">
      <c r="A539" s="125" t="s">
        <v>115</v>
      </c>
      <c r="B539" s="124"/>
      <c r="C539" s="126" t="s">
        <v>406</v>
      </c>
      <c r="D539" s="127">
        <f t="shared" ref="D539:E539" si="76">D540</f>
        <v>688</v>
      </c>
      <c r="E539" s="127">
        <f t="shared" si="76"/>
        <v>414.7</v>
      </c>
      <c r="F539" s="50"/>
    </row>
    <row r="540" spans="1:6" ht="25.5" outlineLevel="4" x14ac:dyDescent="0.25">
      <c r="A540" s="16" t="s">
        <v>115</v>
      </c>
      <c r="B540" s="15" t="s">
        <v>7</v>
      </c>
      <c r="C540" s="17" t="s">
        <v>290</v>
      </c>
      <c r="D540" s="8">
        <f>'№ 5ведомственная'!F303</f>
        <v>688</v>
      </c>
      <c r="E540" s="8">
        <f>'№ 5ведомственная'!G303</f>
        <v>414.7</v>
      </c>
      <c r="F540" s="50"/>
    </row>
    <row r="541" spans="1:6" ht="51" outlineLevel="4" x14ac:dyDescent="0.25">
      <c r="A541" s="16" t="s">
        <v>883</v>
      </c>
      <c r="B541" s="15"/>
      <c r="C541" s="17" t="s">
        <v>809</v>
      </c>
      <c r="D541" s="8">
        <f>D542</f>
        <v>770.7</v>
      </c>
      <c r="E541" s="8">
        <f t="shared" ref="E541" si="77">E542</f>
        <v>770.7</v>
      </c>
      <c r="F541" s="50"/>
    </row>
    <row r="542" spans="1:6" ht="25.5" outlineLevel="4" x14ac:dyDescent="0.25">
      <c r="A542" s="16" t="s">
        <v>883</v>
      </c>
      <c r="B542" s="15">
        <v>600</v>
      </c>
      <c r="C542" s="17" t="s">
        <v>316</v>
      </c>
      <c r="D542" s="8">
        <f>'№ 5ведомственная'!F305</f>
        <v>770.7</v>
      </c>
      <c r="E542" s="8">
        <f>'№ 5ведомственная'!G305</f>
        <v>770.7</v>
      </c>
      <c r="F542" s="50"/>
    </row>
    <row r="543" spans="1:6" ht="38.25" outlineLevel="2" x14ac:dyDescent="0.25">
      <c r="A543" s="146" t="s">
        <v>811</v>
      </c>
      <c r="B543" s="15"/>
      <c r="C543" s="17" t="s">
        <v>810</v>
      </c>
      <c r="D543" s="8">
        <f>D544</f>
        <v>28.5</v>
      </c>
      <c r="E543" s="8">
        <f>E544</f>
        <v>28.5</v>
      </c>
      <c r="F543" s="50"/>
    </row>
    <row r="544" spans="1:6" ht="25.5" outlineLevel="2" x14ac:dyDescent="0.25">
      <c r="A544" s="146" t="s">
        <v>811</v>
      </c>
      <c r="B544" s="15">
        <v>200</v>
      </c>
      <c r="C544" s="17" t="s">
        <v>290</v>
      </c>
      <c r="D544" s="8">
        <f>'№ 5ведомственная'!F307</f>
        <v>28.5</v>
      </c>
      <c r="E544" s="8">
        <f>'№ 5ведомственная'!G307</f>
        <v>28.5</v>
      </c>
      <c r="F544" s="50"/>
    </row>
    <row r="545" spans="1:6" ht="28.5" customHeight="1" outlineLevel="2" x14ac:dyDescent="0.25">
      <c r="A545" s="16" t="s">
        <v>116</v>
      </c>
      <c r="B545" s="15"/>
      <c r="C545" s="17" t="s">
        <v>407</v>
      </c>
      <c r="D545" s="8">
        <f>D546+D548</f>
        <v>10034.200000000001</v>
      </c>
      <c r="E545" s="8">
        <f>E546+E548</f>
        <v>10022</v>
      </c>
      <c r="F545" s="50"/>
    </row>
    <row r="546" spans="1:6" ht="38.25" outlineLevel="2" x14ac:dyDescent="0.25">
      <c r="A546" s="16" t="s">
        <v>723</v>
      </c>
      <c r="B546" s="15"/>
      <c r="C546" s="17" t="s">
        <v>725</v>
      </c>
      <c r="D546" s="8">
        <f>D547</f>
        <v>12</v>
      </c>
      <c r="E546" s="8">
        <f t="shared" ref="E546" si="78">E547</f>
        <v>0</v>
      </c>
      <c r="F546" s="50"/>
    </row>
    <row r="547" spans="1:6" ht="25.5" outlineLevel="2" x14ac:dyDescent="0.25">
      <c r="A547" s="16" t="s">
        <v>723</v>
      </c>
      <c r="B547" s="15" t="s">
        <v>7</v>
      </c>
      <c r="C547" s="17" t="s">
        <v>290</v>
      </c>
      <c r="D547" s="8">
        <f>'№ 5ведомственная'!F310</f>
        <v>12</v>
      </c>
      <c r="E547" s="8">
        <f>'№ 5ведомственная'!G310</f>
        <v>0</v>
      </c>
      <c r="F547" s="50"/>
    </row>
    <row r="548" spans="1:6" ht="38.25" outlineLevel="3" x14ac:dyDescent="0.25">
      <c r="A548" s="16" t="s">
        <v>117</v>
      </c>
      <c r="B548" s="15"/>
      <c r="C548" s="17" t="s">
        <v>408</v>
      </c>
      <c r="D548" s="8">
        <f>D549</f>
        <v>10022.200000000001</v>
      </c>
      <c r="E548" s="8">
        <f>E549</f>
        <v>10022</v>
      </c>
      <c r="F548" s="50"/>
    </row>
    <row r="549" spans="1:6" ht="25.5" outlineLevel="4" x14ac:dyDescent="0.25">
      <c r="A549" s="16" t="s">
        <v>117</v>
      </c>
      <c r="B549" s="15" t="s">
        <v>7</v>
      </c>
      <c r="C549" s="17" t="s">
        <v>290</v>
      </c>
      <c r="D549" s="8">
        <f>'№ 5ведомственная'!F312</f>
        <v>10022.200000000001</v>
      </c>
      <c r="E549" s="8">
        <f>'№ 5ведомственная'!G312</f>
        <v>10022</v>
      </c>
      <c r="F549" s="50"/>
    </row>
    <row r="550" spans="1:6" s="26" customFormat="1" x14ac:dyDescent="0.25">
      <c r="A550" s="16" t="s">
        <v>3</v>
      </c>
      <c r="B550" s="16"/>
      <c r="C550" s="17" t="s">
        <v>245</v>
      </c>
      <c r="D550" s="8">
        <f>D551+D554+D559</f>
        <v>30254.6</v>
      </c>
      <c r="E550" s="8">
        <f>E551+E554+E559</f>
        <v>28973.200000000001</v>
      </c>
      <c r="F550" s="55"/>
    </row>
    <row r="551" spans="1:6" outlineLevel="1" x14ac:dyDescent="0.25">
      <c r="A551" s="16" t="s">
        <v>26</v>
      </c>
      <c r="B551" s="16"/>
      <c r="C551" s="17" t="s">
        <v>250</v>
      </c>
      <c r="D551" s="8">
        <f t="shared" ref="D551:E552" si="79">D552</f>
        <v>1000</v>
      </c>
      <c r="E551" s="8">
        <f t="shared" si="79"/>
        <v>0</v>
      </c>
      <c r="F551" s="50"/>
    </row>
    <row r="552" spans="1:6" outlineLevel="3" x14ac:dyDescent="0.25">
      <c r="A552" s="16" t="s">
        <v>27</v>
      </c>
      <c r="B552" s="16"/>
      <c r="C552" s="17" t="s">
        <v>304</v>
      </c>
      <c r="D552" s="8">
        <f t="shared" si="79"/>
        <v>1000</v>
      </c>
      <c r="E552" s="8">
        <f t="shared" si="79"/>
        <v>0</v>
      </c>
      <c r="F552" s="50"/>
    </row>
    <row r="553" spans="1:6" outlineLevel="4" x14ac:dyDescent="0.25">
      <c r="A553" s="16" t="s">
        <v>27</v>
      </c>
      <c r="B553" s="16" t="s">
        <v>8</v>
      </c>
      <c r="C553" s="17" t="s">
        <v>291</v>
      </c>
      <c r="D553" s="8">
        <f>'№ 5ведомственная'!F58</f>
        <v>1000</v>
      </c>
      <c r="E553" s="8">
        <f>'№ 5ведомственная'!G58</f>
        <v>0</v>
      </c>
      <c r="F553" s="50"/>
    </row>
    <row r="554" spans="1:6" ht="25.5" outlineLevel="1" x14ac:dyDescent="0.25">
      <c r="A554" s="16" t="s">
        <v>10</v>
      </c>
      <c r="B554" s="16"/>
      <c r="C554" s="17" t="s">
        <v>292</v>
      </c>
      <c r="D554" s="8">
        <f>D555+D557</f>
        <v>14794.5</v>
      </c>
      <c r="E554" s="8">
        <f>E555+E557</f>
        <v>14794.5</v>
      </c>
      <c r="F554" s="50"/>
    </row>
    <row r="555" spans="1:6" ht="25.5" outlineLevel="3" x14ac:dyDescent="0.25">
      <c r="A555" s="16" t="s">
        <v>747</v>
      </c>
      <c r="B555" s="15"/>
      <c r="C555" s="17" t="s">
        <v>746</v>
      </c>
      <c r="D555" s="8">
        <f>D556</f>
        <v>13914.5</v>
      </c>
      <c r="E555" s="8">
        <f>E556</f>
        <v>13914.5</v>
      </c>
      <c r="F555" s="50"/>
    </row>
    <row r="556" spans="1:6" outlineLevel="4" x14ac:dyDescent="0.25">
      <c r="A556" s="16" t="s">
        <v>747</v>
      </c>
      <c r="B556" s="15">
        <v>800</v>
      </c>
      <c r="C556" s="17" t="s">
        <v>748</v>
      </c>
      <c r="D556" s="8">
        <f>'№ 5ведомственная'!F91</f>
        <v>13914.5</v>
      </c>
      <c r="E556" s="8">
        <f>'№ 5ведомственная'!G91</f>
        <v>13914.5</v>
      </c>
      <c r="F556" s="50"/>
    </row>
    <row r="557" spans="1:6" outlineLevel="4" x14ac:dyDescent="0.25">
      <c r="A557" s="16" t="s">
        <v>749</v>
      </c>
      <c r="B557" s="15"/>
      <c r="C557" s="17" t="s">
        <v>750</v>
      </c>
      <c r="D557" s="8">
        <f>D558</f>
        <v>880</v>
      </c>
      <c r="E557" s="8">
        <f>E558</f>
        <v>880</v>
      </c>
      <c r="F557" s="50"/>
    </row>
    <row r="558" spans="1:6" outlineLevel="4" x14ac:dyDescent="0.25">
      <c r="A558" s="16" t="s">
        <v>749</v>
      </c>
      <c r="B558" s="15">
        <v>800</v>
      </c>
      <c r="C558" s="17" t="s">
        <v>748</v>
      </c>
      <c r="D558" s="8">
        <f>'№ 5ведомственная'!F93</f>
        <v>880</v>
      </c>
      <c r="E558" s="8">
        <f>'№ 5ведомственная'!G93</f>
        <v>880</v>
      </c>
      <c r="F558" s="50"/>
    </row>
    <row r="559" spans="1:6" ht="25.5" outlineLevel="1" x14ac:dyDescent="0.25">
      <c r="A559" s="16" t="s">
        <v>4</v>
      </c>
      <c r="B559" s="16"/>
      <c r="C559" s="17" t="s">
        <v>287</v>
      </c>
      <c r="D559" s="8">
        <f>D560+D563+D566</f>
        <v>14460.1</v>
      </c>
      <c r="E559" s="8">
        <f>E560+E563+E566</f>
        <v>14178.7</v>
      </c>
      <c r="F559" s="50"/>
    </row>
    <row r="560" spans="1:6" ht="25.5" outlineLevel="3" x14ac:dyDescent="0.25">
      <c r="A560" s="16" t="s">
        <v>5</v>
      </c>
      <c r="B560" s="16"/>
      <c r="C560" s="17" t="s">
        <v>288</v>
      </c>
      <c r="D560" s="8">
        <f>D561+D562</f>
        <v>13184.4</v>
      </c>
      <c r="E560" s="8">
        <f>E561+E562</f>
        <v>12723.9</v>
      </c>
      <c r="F560" s="50"/>
    </row>
    <row r="561" spans="1:6" ht="51" outlineLevel="4" x14ac:dyDescent="0.25">
      <c r="A561" s="16" t="s">
        <v>5</v>
      </c>
      <c r="B561" s="16" t="s">
        <v>6</v>
      </c>
      <c r="C561" s="17" t="s">
        <v>289</v>
      </c>
      <c r="D561" s="8">
        <f>'№ 5ведомственная'!F21</f>
        <v>12274.8</v>
      </c>
      <c r="E561" s="8">
        <f>'№ 5ведомственная'!G21</f>
        <v>11997.3</v>
      </c>
      <c r="F561" s="50"/>
    </row>
    <row r="562" spans="1:6" ht="25.5" outlineLevel="4" x14ac:dyDescent="0.25">
      <c r="A562" s="16" t="s">
        <v>5</v>
      </c>
      <c r="B562" s="16" t="s">
        <v>7</v>
      </c>
      <c r="C562" s="17" t="s">
        <v>290</v>
      </c>
      <c r="D562" s="8">
        <f>'№ 5ведомственная'!F22</f>
        <v>909.6</v>
      </c>
      <c r="E562" s="8">
        <f>'№ 5ведомственная'!G22</f>
        <v>726.6</v>
      </c>
      <c r="F562" s="50"/>
    </row>
    <row r="563" spans="1:6" outlineLevel="3" x14ac:dyDescent="0.25">
      <c r="A563" s="16" t="s">
        <v>229</v>
      </c>
      <c r="B563" s="16"/>
      <c r="C563" s="17" t="s">
        <v>234</v>
      </c>
      <c r="D563" s="8">
        <f>D564+D565</f>
        <v>1275.7</v>
      </c>
      <c r="E563" s="8">
        <f>E564+E565</f>
        <v>1275.2</v>
      </c>
      <c r="F563" s="50"/>
    </row>
    <row r="564" spans="1:6" ht="51" outlineLevel="4" x14ac:dyDescent="0.25">
      <c r="A564" s="133" t="s">
        <v>229</v>
      </c>
      <c r="B564" s="133" t="s">
        <v>6</v>
      </c>
      <c r="C564" s="29" t="s">
        <v>289</v>
      </c>
      <c r="D564" s="30">
        <f>'№ 5ведомственная'!F702</f>
        <v>1274.7</v>
      </c>
      <c r="E564" s="30">
        <f>'№ 5ведомственная'!G702</f>
        <v>1274.7</v>
      </c>
      <c r="F564" s="50"/>
    </row>
    <row r="565" spans="1:6" ht="12.75" customHeight="1" x14ac:dyDescent="0.25">
      <c r="A565" s="134" t="s">
        <v>229</v>
      </c>
      <c r="B565" s="134" t="s">
        <v>7</v>
      </c>
      <c r="C565" s="135" t="s">
        <v>290</v>
      </c>
      <c r="D565" s="136">
        <f>'№ 5ведомственная'!F703</f>
        <v>1</v>
      </c>
      <c r="E565" s="136">
        <f>'№ 5ведомственная'!G703</f>
        <v>0.5</v>
      </c>
      <c r="F565" s="50"/>
    </row>
    <row r="566" spans="1:6" ht="43.5" customHeight="1" x14ac:dyDescent="0.25">
      <c r="A566" s="16" t="s">
        <v>731</v>
      </c>
      <c r="B566" s="15"/>
      <c r="C566" s="17" t="s">
        <v>900</v>
      </c>
      <c r="D566" s="136">
        <f>D567</f>
        <v>0</v>
      </c>
      <c r="E566" s="136">
        <f>E567</f>
        <v>179.6</v>
      </c>
      <c r="F566" s="50"/>
    </row>
    <row r="567" spans="1:6" ht="52.5" customHeight="1" x14ac:dyDescent="0.25">
      <c r="A567" s="16" t="s">
        <v>731</v>
      </c>
      <c r="B567" s="15">
        <v>100</v>
      </c>
      <c r="C567" s="17" t="s">
        <v>743</v>
      </c>
      <c r="D567" s="136">
        <f>'№ 5ведомственная'!F24</f>
        <v>0</v>
      </c>
      <c r="E567" s="136">
        <f>'№ 5ведомственная'!G24</f>
        <v>179.6</v>
      </c>
      <c r="F567" s="50"/>
    </row>
    <row r="568" spans="1:6" ht="15.2" customHeight="1" x14ac:dyDescent="0.25">
      <c r="C568" s="156"/>
      <c r="D568" s="157"/>
      <c r="E568" s="157"/>
      <c r="F568" s="50"/>
    </row>
  </sheetData>
  <mergeCells count="13">
    <mergeCell ref="C1:E1"/>
    <mergeCell ref="C2:E2"/>
    <mergeCell ref="C3:E3"/>
    <mergeCell ref="C4:E4"/>
    <mergeCell ref="C5:E5"/>
    <mergeCell ref="C568:E568"/>
    <mergeCell ref="A8:E8"/>
    <mergeCell ref="C10:E10"/>
    <mergeCell ref="A11:A12"/>
    <mergeCell ref="B11:B12"/>
    <mergeCell ref="C11:C12"/>
    <mergeCell ref="D11:D12"/>
    <mergeCell ref="E11:E12"/>
  </mergeCells>
  <pageMargins left="0.78740157480314965" right="0.59055118110236227" top="0.59055118110236227" bottom="0.59055118110236227" header="0.39370078740157483" footer="0.51181102362204722"/>
  <pageSetup paperSize="9" scale="87"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DateInfo&gt;&#10;    &lt;string&gt;01.01.2019&lt;/string&gt;&#10;    &lt;string&gt;31.07.2019&lt;/string&gt;&#10;  &lt;/DateInfo&gt;&#10;  &lt;Code&gt;2455818_3B90MTOXQ&lt;/Code&gt;&#10;  &lt;ObjectCode&gt;SQUERY_ROSP_EXP&lt;/ObjectCode&gt;&#10;  &lt;DocName&gt;Роспись&lt;/DocName&gt;&#10;  &lt;VariantName&gt;Роспись&lt;/VariantName&gt;&#10;  &lt;VariantLink&gt;54832054&lt;/VariantLink&gt;&#10;  &lt;SvodReportLink xsi:nil=&quot;true&quot; /&gt;&#10;  &lt;ReportLink&gt;126921&lt;/ReportLink&gt;&#10;  &lt;Note&gt;01.01.2019 - 31.07.2019&#10;&lt;/Note&gt;&#10;  &lt;SilentMode&gt;false&lt;/SilentMode&gt;&#10;&lt;/ShortPrimaryServiceReportArguments&gt;"/>
  </Parameters>
</MailMerge>
</file>

<file path=customXml/itemProps1.xml><?xml version="1.0" encoding="utf-8"?>
<ds:datastoreItem xmlns:ds="http://schemas.openxmlformats.org/officeDocument/2006/customXml" ds:itemID="{9D838BA6-A10D-4BF6-A12A-C4C83E2D914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7</vt:i4>
      </vt:variant>
    </vt:vector>
  </HeadingPairs>
  <TitlesOfParts>
    <vt:vector size="11" baseType="lpstr">
      <vt:lpstr>№ 3 РП</vt:lpstr>
      <vt:lpstr>№ 4</vt:lpstr>
      <vt:lpstr>№ 5ведомственная</vt:lpstr>
      <vt:lpstr>№ 6 Программы</vt:lpstr>
      <vt:lpstr>'№ 3 РП'!Заголовки_для_печати</vt:lpstr>
      <vt:lpstr>'№ 4'!Заголовки_для_печати</vt:lpstr>
      <vt:lpstr>'№ 5ведомственная'!Заголовки_для_печати</vt:lpstr>
      <vt:lpstr>'№ 6 Программы'!Заголовки_для_печати</vt:lpstr>
      <vt:lpstr>'№ 4'!Область_печати</vt:lpstr>
      <vt:lpstr>'№ 5ведомственная'!Область_печати</vt:lpstr>
      <vt:lpstr>'№ 6 Программы'!Область_печати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Сотрудник-ПК\Сотрудник</dc:creator>
  <cp:lastModifiedBy>User2024</cp:lastModifiedBy>
  <cp:lastPrinted>2025-04-29T05:58:35Z</cp:lastPrinted>
  <dcterms:created xsi:type="dcterms:W3CDTF">2019-07-11T08:02:15Z</dcterms:created>
  <dcterms:modified xsi:type="dcterms:W3CDTF">2025-04-29T05:58:38Z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Роспись</vt:lpwstr>
  </property>
  <property fmtid="{D5CDD505-2E9C-101B-9397-08002B2CF9AE}" pid="3" name="Версия клиента">
    <vt:lpwstr>19.1.24.6170</vt:lpwstr>
  </property>
  <property fmtid="{D5CDD505-2E9C-101B-9397-08002B2CF9AE}" pid="4" name="Версия базы">
    <vt:lpwstr>19.1.1766.12590777</vt:lpwstr>
  </property>
  <property fmtid="{D5CDD505-2E9C-101B-9397-08002B2CF9AE}" pid="5" name="Тип сервера">
    <vt:lpwstr>MSSQL</vt:lpwstr>
  </property>
  <property fmtid="{D5CDD505-2E9C-101B-9397-08002B2CF9AE}" pid="6" name="Сервер">
    <vt:lpwstr>kshnwins01\ksdb</vt:lpwstr>
  </property>
  <property fmtid="{D5CDD505-2E9C-101B-9397-08002B2CF9AE}" pid="7" name="База">
    <vt:lpwstr>bks_2019_mo</vt:lpwstr>
  </property>
  <property fmtid="{D5CDD505-2E9C-101B-9397-08002B2CF9AE}" pid="8" name="Пользователь">
    <vt:lpwstr>лубова</vt:lpwstr>
  </property>
  <property fmtid="{D5CDD505-2E9C-101B-9397-08002B2CF9AE}" pid="9" name="Шаблон">
    <vt:lpwstr>sqr_rosp_exp2016.xlt</vt:lpwstr>
  </property>
  <property fmtid="{D5CDD505-2E9C-101B-9397-08002B2CF9AE}" pid="10" name="Имя варианта">
    <vt:lpwstr>Роспись</vt:lpwstr>
  </property>
  <property fmtid="{D5CDD505-2E9C-101B-9397-08002B2CF9AE}" pid="11" name="Код отчета">
    <vt:lpwstr>SYS_2452562_0SD0T4SKN</vt:lpwstr>
  </property>
  <property fmtid="{D5CDD505-2E9C-101B-9397-08002B2CF9AE}" pid="12" name="Локальная база">
    <vt:lpwstr>не используется</vt:lpwstr>
  </property>
</Properties>
</file>